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00" yWindow="-192" windowWidth="10740" windowHeight="10092" firstSheet="3" activeTab="5"/>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таб.3" sheetId="13" r:id="rId4"/>
    <sheet name="Показатели таб.4" sheetId="5" r:id="rId5"/>
    <sheet name="пояснения таб. 5" sheetId="11" r:id="rId6"/>
  </sheets>
  <definedNames>
    <definedName name="_xlnm._FilterDatabase" localSheetId="2" hidden="1">'Выполнение работ'!$A$3:$O$70</definedName>
    <definedName name="_xlnm._FilterDatabase" localSheetId="3" hidden="1">'Финансирование таб.3'!$D$2:$D$480</definedName>
    <definedName name="BossProviderVariable?_82e37b92_8454_493a_a09e_e1f9ab66b426" hidden="1">"25_01_2006"</definedName>
    <definedName name="_xlnm.Print_Titles" localSheetId="2">'Выполнение работ'!$3:$3</definedName>
    <definedName name="_xlnm.Print_Titles" localSheetId="4">'Показатели таб.4'!$5:$7</definedName>
    <definedName name="_xlnm.Print_Titles" localSheetId="3">'Финансирование таб.3'!$6:$9</definedName>
    <definedName name="_xlnm.Print_Area" localSheetId="2">'Выполнение работ'!$A$1:$Q$81</definedName>
    <definedName name="_xlnm.Print_Area" localSheetId="4">'Показатели таб.4'!$A$1:$AQ$47</definedName>
    <definedName name="_xlnm.Print_Area" localSheetId="5">'пояснения таб. 5'!$A$1:$C$33</definedName>
  </definedNames>
  <calcPr calcId="152511"/>
</workbook>
</file>

<file path=xl/calcChain.xml><?xml version="1.0" encoding="utf-8"?>
<calcChain xmlns="http://schemas.openxmlformats.org/spreadsheetml/2006/main">
  <c r="E276" i="13"/>
  <c r="AO150" l="1"/>
  <c r="F150"/>
  <c r="AI137"/>
  <c r="AI136"/>
  <c r="AI134"/>
  <c r="AX374" l="1"/>
  <c r="AU374"/>
  <c r="AT374"/>
  <c r="AS374"/>
  <c r="AR374"/>
  <c r="AP374"/>
  <c r="AO374"/>
  <c r="AM374"/>
  <c r="AL374"/>
  <c r="AK374"/>
  <c r="AJ374"/>
  <c r="AG374"/>
  <c r="AF374"/>
  <c r="AC374"/>
  <c r="AB374"/>
  <c r="AA374"/>
  <c r="X374"/>
  <c r="W374"/>
  <c r="U374"/>
  <c r="T374"/>
  <c r="R374"/>
  <c r="Q374"/>
  <c r="O374"/>
  <c r="N374"/>
  <c r="L374"/>
  <c r="K374"/>
  <c r="I374"/>
  <c r="H374"/>
  <c r="AX367"/>
  <c r="AW367"/>
  <c r="AW364" s="1"/>
  <c r="AU367"/>
  <c r="AV367" s="1"/>
  <c r="AT367"/>
  <c r="AS367"/>
  <c r="AR367"/>
  <c r="AP367"/>
  <c r="AO367"/>
  <c r="AM367"/>
  <c r="AL367"/>
  <c r="AK367"/>
  <c r="AK364" s="1"/>
  <c r="AJ367"/>
  <c r="AH367"/>
  <c r="AH364" s="1"/>
  <c r="AG367"/>
  <c r="AF367"/>
  <c r="AE367"/>
  <c r="AE374" s="1"/>
  <c r="AC367"/>
  <c r="AB367"/>
  <c r="AA367"/>
  <c r="Z367"/>
  <c r="Z374" s="1"/>
  <c r="X367"/>
  <c r="Y367" s="1"/>
  <c r="W367"/>
  <c r="W364" s="1"/>
  <c r="U367"/>
  <c r="V367" s="1"/>
  <c r="T367"/>
  <c r="R367"/>
  <c r="Q367"/>
  <c r="S367" s="1"/>
  <c r="O367"/>
  <c r="N367"/>
  <c r="P367" s="1"/>
  <c r="L367"/>
  <c r="M367" s="1"/>
  <c r="K367"/>
  <c r="K364" s="1"/>
  <c r="I367"/>
  <c r="J367" s="1"/>
  <c r="H367"/>
  <c r="AX370"/>
  <c r="AW370"/>
  <c r="AY370" s="1"/>
  <c r="AU370"/>
  <c r="AV370" s="1"/>
  <c r="AS370"/>
  <c r="AR370"/>
  <c r="AP370"/>
  <c r="AO370"/>
  <c r="AM370"/>
  <c r="AN370" s="1"/>
  <c r="AK370"/>
  <c r="AJ370"/>
  <c r="AH370"/>
  <c r="AI370" s="1"/>
  <c r="AF370"/>
  <c r="AE370"/>
  <c r="AC370"/>
  <c r="AA370"/>
  <c r="Z370"/>
  <c r="X370"/>
  <c r="W370"/>
  <c r="U370"/>
  <c r="T370"/>
  <c r="R370"/>
  <c r="Q370"/>
  <c r="P370"/>
  <c r="O370"/>
  <c r="N370"/>
  <c r="L370"/>
  <c r="M370" s="1"/>
  <c r="K370"/>
  <c r="I370"/>
  <c r="F370" s="1"/>
  <c r="G370" s="1"/>
  <c r="H370"/>
  <c r="AX369"/>
  <c r="AW369"/>
  <c r="AU369"/>
  <c r="AS369"/>
  <c r="AR369"/>
  <c r="AP369"/>
  <c r="AO369"/>
  <c r="AM369"/>
  <c r="AK369"/>
  <c r="AJ369"/>
  <c r="AH369"/>
  <c r="AF369"/>
  <c r="AE369"/>
  <c r="AC369"/>
  <c r="AA369"/>
  <c r="Z369"/>
  <c r="X369"/>
  <c r="W369"/>
  <c r="U369"/>
  <c r="T369"/>
  <c r="R369"/>
  <c r="Q369"/>
  <c r="O369"/>
  <c r="N369"/>
  <c r="L369"/>
  <c r="K369"/>
  <c r="I369"/>
  <c r="F369" s="1"/>
  <c r="H369"/>
  <c r="E369"/>
  <c r="AX368"/>
  <c r="AW368"/>
  <c r="AU368"/>
  <c r="AS368"/>
  <c r="AR368"/>
  <c r="AP368"/>
  <c r="AO368"/>
  <c r="AM368"/>
  <c r="F368" s="1"/>
  <c r="AK368"/>
  <c r="AJ368"/>
  <c r="AH368"/>
  <c r="AF368"/>
  <c r="AE368"/>
  <c r="AC368"/>
  <c r="AA368"/>
  <c r="Z368"/>
  <c r="X368"/>
  <c r="W368"/>
  <c r="U368"/>
  <c r="T368"/>
  <c r="R368"/>
  <c r="Q368"/>
  <c r="O368"/>
  <c r="N368"/>
  <c r="L368"/>
  <c r="K368"/>
  <c r="I368"/>
  <c r="H368"/>
  <c r="AQ367"/>
  <c r="AN367"/>
  <c r="AJ364"/>
  <c r="AD367"/>
  <c r="AX366"/>
  <c r="AW366"/>
  <c r="AU366"/>
  <c r="AS366"/>
  <c r="AR366"/>
  <c r="AP366"/>
  <c r="AO366"/>
  <c r="AM366"/>
  <c r="AK366"/>
  <c r="AJ366"/>
  <c r="AH366"/>
  <c r="AF366"/>
  <c r="AE366"/>
  <c r="AC366"/>
  <c r="AA366"/>
  <c r="Z366"/>
  <c r="X366"/>
  <c r="W366"/>
  <c r="U366"/>
  <c r="T366"/>
  <c r="R366"/>
  <c r="Q366"/>
  <c r="O366"/>
  <c r="O364" s="1"/>
  <c r="N366"/>
  <c r="L366"/>
  <c r="K366"/>
  <c r="I366"/>
  <c r="F366" s="1"/>
  <c r="H366"/>
  <c r="AX365"/>
  <c r="AW365"/>
  <c r="AU365"/>
  <c r="AS365"/>
  <c r="AR365"/>
  <c r="AR364" s="1"/>
  <c r="AP365"/>
  <c r="AO365"/>
  <c r="AM365"/>
  <c r="AK365"/>
  <c r="AJ365"/>
  <c r="AH365"/>
  <c r="AF365"/>
  <c r="AE365"/>
  <c r="AC365"/>
  <c r="AA365"/>
  <c r="Z365"/>
  <c r="X365"/>
  <c r="X364" s="1"/>
  <c r="W365"/>
  <c r="U365"/>
  <c r="T365"/>
  <c r="R365"/>
  <c r="Q365"/>
  <c r="O365"/>
  <c r="N365"/>
  <c r="L365"/>
  <c r="F365" s="1"/>
  <c r="K365"/>
  <c r="I365"/>
  <c r="H365"/>
  <c r="AU364"/>
  <c r="AS364"/>
  <c r="AP364"/>
  <c r="AO364"/>
  <c r="AM364"/>
  <c r="AF364"/>
  <c r="AC364"/>
  <c r="U364"/>
  <c r="V364" s="1"/>
  <c r="T364"/>
  <c r="I364"/>
  <c r="H364"/>
  <c r="F363"/>
  <c r="E363"/>
  <c r="F362"/>
  <c r="E362"/>
  <c r="F361"/>
  <c r="E361"/>
  <c r="AN360"/>
  <c r="AI360"/>
  <c r="AD360"/>
  <c r="S360"/>
  <c r="G360"/>
  <c r="F360"/>
  <c r="E360"/>
  <c r="F359"/>
  <c r="E359"/>
  <c r="E357" s="1"/>
  <c r="F358"/>
  <c r="E358"/>
  <c r="AX357"/>
  <c r="AW357"/>
  <c r="AU357"/>
  <c r="AT357"/>
  <c r="AS357"/>
  <c r="AR357"/>
  <c r="AP357"/>
  <c r="AO357"/>
  <c r="AM357"/>
  <c r="AN357" s="1"/>
  <c r="AL357"/>
  <c r="AK357"/>
  <c r="AJ357"/>
  <c r="AH357"/>
  <c r="AG357"/>
  <c r="AF357"/>
  <c r="AE357"/>
  <c r="AI357" s="1"/>
  <c r="AC357"/>
  <c r="AD357" s="1"/>
  <c r="AB357"/>
  <c r="AA357"/>
  <c r="Z357"/>
  <c r="X357"/>
  <c r="W357"/>
  <c r="U357"/>
  <c r="T357"/>
  <c r="R357"/>
  <c r="S357" s="1"/>
  <c r="Q357"/>
  <c r="L357"/>
  <c r="K357"/>
  <c r="F357"/>
  <c r="F356"/>
  <c r="E356"/>
  <c r="F355"/>
  <c r="E355"/>
  <c r="F354"/>
  <c r="E354"/>
  <c r="AN353"/>
  <c r="AI353"/>
  <c r="AD353"/>
  <c r="S353"/>
  <c r="F353"/>
  <c r="G353" s="1"/>
  <c r="E353"/>
  <c r="F352"/>
  <c r="E352"/>
  <c r="F351"/>
  <c r="E351"/>
  <c r="AX350"/>
  <c r="AW350"/>
  <c r="AU350"/>
  <c r="AT350"/>
  <c r="AS350"/>
  <c r="AR350"/>
  <c r="AP350"/>
  <c r="AO350"/>
  <c r="AM350"/>
  <c r="AL350"/>
  <c r="AK350"/>
  <c r="AJ350"/>
  <c r="AN350" s="1"/>
  <c r="AH350"/>
  <c r="AI350" s="1"/>
  <c r="AG350"/>
  <c r="AF350"/>
  <c r="AE350"/>
  <c r="AC350"/>
  <c r="AB350"/>
  <c r="AA350"/>
  <c r="Z350"/>
  <c r="AD350" s="1"/>
  <c r="X350"/>
  <c r="W350"/>
  <c r="U350"/>
  <c r="T350"/>
  <c r="R350"/>
  <c r="S350" s="1"/>
  <c r="Q350"/>
  <c r="L350"/>
  <c r="F350" s="1"/>
  <c r="K350"/>
  <c r="F349"/>
  <c r="E349"/>
  <c r="F348"/>
  <c r="E348"/>
  <c r="F347"/>
  <c r="E347"/>
  <c r="AN346"/>
  <c r="AI346"/>
  <c r="AD346"/>
  <c r="S346"/>
  <c r="F346"/>
  <c r="G346" s="1"/>
  <c r="E346"/>
  <c r="F345"/>
  <c r="E345"/>
  <c r="F344"/>
  <c r="E344"/>
  <c r="AX343"/>
  <c r="AW343"/>
  <c r="AU343"/>
  <c r="AT343"/>
  <c r="AS343"/>
  <c r="AR343"/>
  <c r="AP343"/>
  <c r="AO343"/>
  <c r="AM343"/>
  <c r="AN343" s="1"/>
  <c r="AL343"/>
  <c r="AK343"/>
  <c r="AJ343"/>
  <c r="AH343"/>
  <c r="AG343"/>
  <c r="AF343"/>
  <c r="AE343"/>
  <c r="AI343" s="1"/>
  <c r="AC343"/>
  <c r="AD343" s="1"/>
  <c r="AB343"/>
  <c r="AA343"/>
  <c r="Z343"/>
  <c r="X343"/>
  <c r="W343"/>
  <c r="U343"/>
  <c r="T343"/>
  <c r="R343"/>
  <c r="S343" s="1"/>
  <c r="Q343"/>
  <c r="L343"/>
  <c r="K343"/>
  <c r="F343"/>
  <c r="F342"/>
  <c r="E342"/>
  <c r="F341"/>
  <c r="E341"/>
  <c r="F340"/>
  <c r="E340"/>
  <c r="AN339"/>
  <c r="AI339"/>
  <c r="AD339"/>
  <c r="S339"/>
  <c r="F339"/>
  <c r="G339" s="1"/>
  <c r="E339"/>
  <c r="F338"/>
  <c r="E338"/>
  <c r="F337"/>
  <c r="E337"/>
  <c r="AX336"/>
  <c r="AW336"/>
  <c r="AU336"/>
  <c r="AT336"/>
  <c r="AS336"/>
  <c r="AR336"/>
  <c r="AP336"/>
  <c r="AO336"/>
  <c r="AM336"/>
  <c r="AN336" s="1"/>
  <c r="AL336"/>
  <c r="AK336"/>
  <c r="AJ336"/>
  <c r="AH336"/>
  <c r="AG336"/>
  <c r="AF336"/>
  <c r="AE336"/>
  <c r="AI336" s="1"/>
  <c r="AC336"/>
  <c r="AD336" s="1"/>
  <c r="AB336"/>
  <c r="AA336"/>
  <c r="Z336"/>
  <c r="X336"/>
  <c r="W336"/>
  <c r="U336"/>
  <c r="T336"/>
  <c r="R336"/>
  <c r="S336" s="1"/>
  <c r="Q336"/>
  <c r="L336"/>
  <c r="K336"/>
  <c r="F336"/>
  <c r="F335"/>
  <c r="E335"/>
  <c r="E370" s="1"/>
  <c r="F334"/>
  <c r="E334"/>
  <c r="F333"/>
  <c r="E333"/>
  <c r="E368" s="1"/>
  <c r="AN332"/>
  <c r="AI332"/>
  <c r="AD332"/>
  <c r="S332"/>
  <c r="F332"/>
  <c r="G332" s="1"/>
  <c r="E332"/>
  <c r="F331"/>
  <c r="E331"/>
  <c r="E366" s="1"/>
  <c r="F330"/>
  <c r="E330"/>
  <c r="E365" s="1"/>
  <c r="AX329"/>
  <c r="AW329"/>
  <c r="AU329"/>
  <c r="AT329"/>
  <c r="AS329"/>
  <c r="AR329"/>
  <c r="AP329"/>
  <c r="AO329"/>
  <c r="AM329"/>
  <c r="AN329" s="1"/>
  <c r="AL329"/>
  <c r="AK329"/>
  <c r="AJ329"/>
  <c r="AH329"/>
  <c r="AG329"/>
  <c r="AF329"/>
  <c r="AE329"/>
  <c r="AI329" s="1"/>
  <c r="AC329"/>
  <c r="AD329" s="1"/>
  <c r="AB329"/>
  <c r="AA329"/>
  <c r="Z329"/>
  <c r="X329"/>
  <c r="W329"/>
  <c r="U329"/>
  <c r="T329"/>
  <c r="R329"/>
  <c r="S329" s="1"/>
  <c r="Q329"/>
  <c r="L329"/>
  <c r="K329"/>
  <c r="F329"/>
  <c r="F328"/>
  <c r="E328"/>
  <c r="F327"/>
  <c r="E327"/>
  <c r="F326"/>
  <c r="E326"/>
  <c r="AN325"/>
  <c r="AI325"/>
  <c r="AD325"/>
  <c r="S325"/>
  <c r="F325"/>
  <c r="G325" s="1"/>
  <c r="E325"/>
  <c r="F324"/>
  <c r="E324"/>
  <c r="F323"/>
  <c r="E323"/>
  <c r="AX322"/>
  <c r="AW322"/>
  <c r="AU322"/>
  <c r="AT322"/>
  <c r="AS322"/>
  <c r="AR322"/>
  <c r="AP322"/>
  <c r="AO322"/>
  <c r="AM322"/>
  <c r="AN322" s="1"/>
  <c r="AL322"/>
  <c r="AK322"/>
  <c r="AJ322"/>
  <c r="AH322"/>
  <c r="AG322"/>
  <c r="AF322"/>
  <c r="AE322"/>
  <c r="AI322" s="1"/>
  <c r="AC322"/>
  <c r="AD322" s="1"/>
  <c r="AB322"/>
  <c r="AA322"/>
  <c r="Z322"/>
  <c r="X322"/>
  <c r="W322"/>
  <c r="U322"/>
  <c r="T322"/>
  <c r="R322"/>
  <c r="S322" s="1"/>
  <c r="Q322"/>
  <c r="L322"/>
  <c r="K322"/>
  <c r="F322"/>
  <c r="F321"/>
  <c r="E321"/>
  <c r="F320"/>
  <c r="E320"/>
  <c r="F319"/>
  <c r="E319"/>
  <c r="AN318"/>
  <c r="AI318"/>
  <c r="AD318"/>
  <c r="S318"/>
  <c r="F318"/>
  <c r="G318" s="1"/>
  <c r="E318"/>
  <c r="F317"/>
  <c r="E317"/>
  <c r="F316"/>
  <c r="E316"/>
  <c r="AX315"/>
  <c r="AW315"/>
  <c r="AU315"/>
  <c r="AT315"/>
  <c r="AS315"/>
  <c r="AR315"/>
  <c r="AP315"/>
  <c r="AO315"/>
  <c r="AM315"/>
  <c r="AN315" s="1"/>
  <c r="AL315"/>
  <c r="AK315"/>
  <c r="AJ315"/>
  <c r="AH315"/>
  <c r="AG315"/>
  <c r="AF315"/>
  <c r="AE315"/>
  <c r="AI315" s="1"/>
  <c r="AC315"/>
  <c r="AD315" s="1"/>
  <c r="AB315"/>
  <c r="AA315"/>
  <c r="Z315"/>
  <c r="X315"/>
  <c r="W315"/>
  <c r="U315"/>
  <c r="T315"/>
  <c r="R315"/>
  <c r="S315" s="1"/>
  <c r="Q315"/>
  <c r="L315"/>
  <c r="K315"/>
  <c r="F315"/>
  <c r="F314"/>
  <c r="E314"/>
  <c r="F313"/>
  <c r="E313"/>
  <c r="F312"/>
  <c r="E312"/>
  <c r="AN311"/>
  <c r="AI311"/>
  <c r="AD311"/>
  <c r="S311"/>
  <c r="F311"/>
  <c r="E311"/>
  <c r="F310"/>
  <c r="E310"/>
  <c r="F309"/>
  <c r="E309"/>
  <c r="AX308"/>
  <c r="AW308"/>
  <c r="AU308"/>
  <c r="AT308"/>
  <c r="AS308"/>
  <c r="AR308"/>
  <c r="AP308"/>
  <c r="AO308"/>
  <c r="AM308"/>
  <c r="AN308" s="1"/>
  <c r="AL308"/>
  <c r="AK308"/>
  <c r="AJ308"/>
  <c r="AH308"/>
  <c r="AI308" s="1"/>
  <c r="AG308"/>
  <c r="AF308"/>
  <c r="AE308"/>
  <c r="AC308"/>
  <c r="AB308"/>
  <c r="AA308"/>
  <c r="Z308"/>
  <c r="AD308" s="1"/>
  <c r="X308"/>
  <c r="W308"/>
  <c r="U308"/>
  <c r="T308"/>
  <c r="R308"/>
  <c r="S308" s="1"/>
  <c r="Q308"/>
  <c r="L308"/>
  <c r="F308" s="1"/>
  <c r="K308"/>
  <c r="F307"/>
  <c r="E307"/>
  <c r="F306"/>
  <c r="E306"/>
  <c r="F305"/>
  <c r="E305"/>
  <c r="AN304"/>
  <c r="AI304"/>
  <c r="AD304"/>
  <c r="S304"/>
  <c r="F304"/>
  <c r="E304"/>
  <c r="F303"/>
  <c r="E303"/>
  <c r="F302"/>
  <c r="E302"/>
  <c r="AX301"/>
  <c r="AW301"/>
  <c r="AU301"/>
  <c r="AT301"/>
  <c r="AS301"/>
  <c r="AR301"/>
  <c r="AP301"/>
  <c r="AO301"/>
  <c r="AM301"/>
  <c r="AN301" s="1"/>
  <c r="AL301"/>
  <c r="AK301"/>
  <c r="AJ301"/>
  <c r="AH301"/>
  <c r="AG301"/>
  <c r="AF301"/>
  <c r="AE301"/>
  <c r="AI301" s="1"/>
  <c r="AC301"/>
  <c r="AD301" s="1"/>
  <c r="AB301"/>
  <c r="AA301"/>
  <c r="Z301"/>
  <c r="X301"/>
  <c r="W301"/>
  <c r="U301"/>
  <c r="T301"/>
  <c r="R301"/>
  <c r="S301" s="1"/>
  <c r="Q301"/>
  <c r="L301"/>
  <c r="K301"/>
  <c r="F301"/>
  <c r="F300"/>
  <c r="E300"/>
  <c r="F299"/>
  <c r="E299"/>
  <c r="F298"/>
  <c r="E298"/>
  <c r="AN297"/>
  <c r="AI297"/>
  <c r="AD297"/>
  <c r="S297"/>
  <c r="F297"/>
  <c r="G297" s="1"/>
  <c r="E297"/>
  <c r="F296"/>
  <c r="E296"/>
  <c r="F295"/>
  <c r="E295"/>
  <c r="AX294"/>
  <c r="AW294"/>
  <c r="AU294"/>
  <c r="AT294"/>
  <c r="AS294"/>
  <c r="AR294"/>
  <c r="AP294"/>
  <c r="AO294"/>
  <c r="AM294"/>
  <c r="AN294" s="1"/>
  <c r="AL294"/>
  <c r="AK294"/>
  <c r="AJ294"/>
  <c r="AH294"/>
  <c r="AG294"/>
  <c r="AF294"/>
  <c r="AE294"/>
  <c r="AI294" s="1"/>
  <c r="AC294"/>
  <c r="AD294" s="1"/>
  <c r="AB294"/>
  <c r="AA294"/>
  <c r="Z294"/>
  <c r="X294"/>
  <c r="W294"/>
  <c r="U294"/>
  <c r="T294"/>
  <c r="R294"/>
  <c r="Q294"/>
  <c r="L294"/>
  <c r="K294"/>
  <c r="F294"/>
  <c r="AD238"/>
  <c r="AD241"/>
  <c r="E234"/>
  <c r="AW128"/>
  <c r="F124"/>
  <c r="E124"/>
  <c r="F123"/>
  <c r="E123"/>
  <c r="F122"/>
  <c r="AW118"/>
  <c r="AY118" s="1"/>
  <c r="F121"/>
  <c r="AY120"/>
  <c r="F120"/>
  <c r="E120"/>
  <c r="AW119"/>
  <c r="F119"/>
  <c r="E119"/>
  <c r="AX118"/>
  <c r="AP118"/>
  <c r="F118" s="1"/>
  <c r="Z364" l="1"/>
  <c r="AD364" s="1"/>
  <c r="AH374"/>
  <c r="AI367"/>
  <c r="AE364"/>
  <c r="AG364" s="1"/>
  <c r="AY367"/>
  <c r="AW374"/>
  <c r="AX364"/>
  <c r="AY364" s="1"/>
  <c r="F367"/>
  <c r="AQ364"/>
  <c r="AA364"/>
  <c r="AB364" s="1"/>
  <c r="Y364"/>
  <c r="Q364"/>
  <c r="R364"/>
  <c r="S364" s="1"/>
  <c r="J364"/>
  <c r="AL364"/>
  <c r="AT364"/>
  <c r="AN364"/>
  <c r="AV364"/>
  <c r="L364"/>
  <c r="M364" s="1"/>
  <c r="N364"/>
  <c r="P364" s="1"/>
  <c r="G357"/>
  <c r="E350"/>
  <c r="G350"/>
  <c r="E329"/>
  <c r="G329" s="1"/>
  <c r="E336"/>
  <c r="G336" s="1"/>
  <c r="E343"/>
  <c r="G343" s="1"/>
  <c r="E315"/>
  <c r="G315" s="1"/>
  <c r="E322"/>
  <c r="G322" s="1"/>
  <c r="E301"/>
  <c r="G304"/>
  <c r="E308"/>
  <c r="G308" s="1"/>
  <c r="G311"/>
  <c r="G301"/>
  <c r="E294"/>
  <c r="G294" s="1"/>
  <c r="S294"/>
  <c r="G120"/>
  <c r="E121"/>
  <c r="G121" s="1"/>
  <c r="AY121"/>
  <c r="AI364" l="1"/>
  <c r="F364"/>
  <c r="E118"/>
  <c r="G118" s="1"/>
  <c r="F152" l="1"/>
  <c r="F153"/>
  <c r="E64"/>
  <c r="F64"/>
  <c r="E65"/>
  <c r="F65"/>
  <c r="Y252" l="1"/>
  <c r="Y255"/>
  <c r="Y266" l="1"/>
  <c r="Y269"/>
  <c r="AC150" l="1"/>
  <c r="AW153"/>
  <c r="E153"/>
  <c r="Y153"/>
  <c r="Y152"/>
  <c r="Y150"/>
  <c r="X150"/>
  <c r="W150"/>
  <c r="E134"/>
  <c r="F137"/>
  <c r="F136"/>
  <c r="F134" s="1"/>
  <c r="Y137"/>
  <c r="Y136"/>
  <c r="Y134"/>
  <c r="X134"/>
  <c r="V20" i="5" l="1"/>
  <c r="V15"/>
  <c r="V9"/>
  <c r="AW434" i="13"/>
  <c r="AX398" l="1"/>
  <c r="AW398"/>
  <c r="AT13"/>
  <c r="AT12"/>
  <c r="AL13"/>
  <c r="AL12"/>
  <c r="AG13"/>
  <c r="AG12"/>
  <c r="AB13"/>
  <c r="AB12"/>
  <c r="AW384"/>
  <c r="AW381" s="1"/>
  <c r="Z406"/>
  <c r="T406"/>
  <c r="N406"/>
  <c r="AW406"/>
  <c r="AR406"/>
  <c r="AE406"/>
  <c r="U406"/>
  <c r="R406"/>
  <c r="Q406"/>
  <c r="O406"/>
  <c r="L406"/>
  <c r="K406"/>
  <c r="F394"/>
  <c r="E394"/>
  <c r="F393"/>
  <c r="E393"/>
  <c r="F392"/>
  <c r="E392"/>
  <c r="AN391"/>
  <c r="AI391"/>
  <c r="AD391"/>
  <c r="S391"/>
  <c r="F391"/>
  <c r="E391"/>
  <c r="E398" s="1"/>
  <c r="F390"/>
  <c r="E390"/>
  <c r="F389"/>
  <c r="E389"/>
  <c r="AX388"/>
  <c r="AW388"/>
  <c r="AU388"/>
  <c r="AT388"/>
  <c r="AS388"/>
  <c r="AR388"/>
  <c r="AP388"/>
  <c r="AO388"/>
  <c r="AM388"/>
  <c r="AN388" s="1"/>
  <c r="AL388"/>
  <c r="AK388"/>
  <c r="AJ388"/>
  <c r="AH388"/>
  <c r="AI388" s="1"/>
  <c r="AG388"/>
  <c r="AF388"/>
  <c r="AE388"/>
  <c r="AC388"/>
  <c r="AB388"/>
  <c r="AA388"/>
  <c r="Z388"/>
  <c r="X388"/>
  <c r="W388"/>
  <c r="U388"/>
  <c r="T388"/>
  <c r="R388"/>
  <c r="S388" s="1"/>
  <c r="Q388"/>
  <c r="L388"/>
  <c r="K388"/>
  <c r="F387"/>
  <c r="E387"/>
  <c r="F386"/>
  <c r="E386"/>
  <c r="F385"/>
  <c r="E385"/>
  <c r="AN384"/>
  <c r="AI384"/>
  <c r="AD384"/>
  <c r="S384"/>
  <c r="F384"/>
  <c r="E384"/>
  <c r="F383"/>
  <c r="E383"/>
  <c r="F382"/>
  <c r="E382"/>
  <c r="E381" s="1"/>
  <c r="AX381"/>
  <c r="AU381"/>
  <c r="AT381"/>
  <c r="AS381"/>
  <c r="AR381"/>
  <c r="AP381"/>
  <c r="AO381"/>
  <c r="AM381"/>
  <c r="AN381" s="1"/>
  <c r="AL381"/>
  <c r="AK381"/>
  <c r="AJ381"/>
  <c r="AH381"/>
  <c r="AG381"/>
  <c r="AF381"/>
  <c r="AE381"/>
  <c r="AC381"/>
  <c r="AD381" s="1"/>
  <c r="AB381"/>
  <c r="AA381"/>
  <c r="Z381"/>
  <c r="X381"/>
  <c r="W381"/>
  <c r="U381"/>
  <c r="T381"/>
  <c r="R381"/>
  <c r="S381" s="1"/>
  <c r="Q381"/>
  <c r="L381"/>
  <c r="K381"/>
  <c r="AI381" l="1"/>
  <c r="AD388"/>
  <c r="F388"/>
  <c r="G384"/>
  <c r="AW405"/>
  <c r="E388"/>
  <c r="G388" s="1"/>
  <c r="G391"/>
  <c r="F381"/>
  <c r="G381" s="1"/>
  <c r="F237" l="1"/>
  <c r="F236"/>
  <c r="F235"/>
  <c r="AY234"/>
  <c r="AV234"/>
  <c r="AQ234"/>
  <c r="AI234"/>
  <c r="AD234"/>
  <c r="V234"/>
  <c r="S234"/>
  <c r="P234"/>
  <c r="F234"/>
  <c r="E231"/>
  <c r="F233"/>
  <c r="F232"/>
  <c r="AX231"/>
  <c r="AW231"/>
  <c r="AU231"/>
  <c r="AT231"/>
  <c r="AS231"/>
  <c r="AR231"/>
  <c r="AP231"/>
  <c r="AO231"/>
  <c r="AM231"/>
  <c r="AL231"/>
  <c r="AK231"/>
  <c r="AJ231"/>
  <c r="AH231"/>
  <c r="AG231"/>
  <c r="AF231"/>
  <c r="AE231"/>
  <c r="AI231" s="1"/>
  <c r="AC231"/>
  <c r="AB231"/>
  <c r="AA231"/>
  <c r="Z231"/>
  <c r="X231"/>
  <c r="W231"/>
  <c r="U231"/>
  <c r="V231" s="1"/>
  <c r="T231"/>
  <c r="R231"/>
  <c r="Q231"/>
  <c r="O231"/>
  <c r="N231"/>
  <c r="L231"/>
  <c r="K231"/>
  <c r="V269"/>
  <c r="T266"/>
  <c r="V262"/>
  <c r="V153"/>
  <c r="U150"/>
  <c r="AV231" l="1"/>
  <c r="AQ231"/>
  <c r="AD231"/>
  <c r="AY231"/>
  <c r="S231"/>
  <c r="G234"/>
  <c r="F231"/>
  <c r="G231" s="1"/>
  <c r="P231"/>
  <c r="S276" l="1"/>
  <c r="E227"/>
  <c r="S269"/>
  <c r="R142"/>
  <c r="S142" s="1"/>
  <c r="Q142"/>
  <c r="P15" i="5" l="1"/>
  <c r="P9"/>
  <c r="P227" i="13"/>
  <c r="Q150" l="1"/>
  <c r="T150"/>
  <c r="V150" s="1"/>
  <c r="Z150"/>
  <c r="AD150" s="1"/>
  <c r="AJ150"/>
  <c r="P137" l="1"/>
  <c r="P136"/>
  <c r="O134"/>
  <c r="N134"/>
  <c r="P134" l="1"/>
  <c r="AT423"/>
  <c r="AT422"/>
  <c r="AT421"/>
  <c r="AT420"/>
  <c r="AT419"/>
  <c r="AT418"/>
  <c r="AL423"/>
  <c r="AL422"/>
  <c r="AL421"/>
  <c r="AL420"/>
  <c r="AL419"/>
  <c r="AL418"/>
  <c r="AG423"/>
  <c r="AG422"/>
  <c r="AG421"/>
  <c r="AG420"/>
  <c r="AG419"/>
  <c r="AG418"/>
  <c r="AB423"/>
  <c r="AB422"/>
  <c r="AB421"/>
  <c r="AB420"/>
  <c r="AB419"/>
  <c r="AB418"/>
  <c r="AT398"/>
  <c r="AT397"/>
  <c r="AT395" s="1"/>
  <c r="AT396"/>
  <c r="AT401"/>
  <c r="AL398"/>
  <c r="AL397"/>
  <c r="AL396"/>
  <c r="AL401"/>
  <c r="AL400"/>
  <c r="AG398"/>
  <c r="AG397"/>
  <c r="AG396"/>
  <c r="AG401"/>
  <c r="AG400"/>
  <c r="AB398"/>
  <c r="AB397"/>
  <c r="AB396"/>
  <c r="AB401"/>
  <c r="E290"/>
  <c r="E248"/>
  <c r="E283"/>
  <c r="E262"/>
  <c r="E269"/>
  <c r="E367" s="1"/>
  <c r="E220"/>
  <c r="AW201"/>
  <c r="AW194"/>
  <c r="E197"/>
  <c r="E434" s="1"/>
  <c r="E196"/>
  <c r="E195"/>
  <c r="AX184"/>
  <c r="AW184"/>
  <c r="AX183"/>
  <c r="AW183"/>
  <c r="AX182"/>
  <c r="AW182"/>
  <c r="AX181"/>
  <c r="AW181"/>
  <c r="AX180"/>
  <c r="AX179"/>
  <c r="AW179"/>
  <c r="AU184"/>
  <c r="AT184"/>
  <c r="AS184"/>
  <c r="AR184"/>
  <c r="AU183"/>
  <c r="AT183"/>
  <c r="AS183"/>
  <c r="AR183"/>
  <c r="AU182"/>
  <c r="AT182"/>
  <c r="AS182"/>
  <c r="AR182"/>
  <c r="AU181"/>
  <c r="AT181"/>
  <c r="AS181"/>
  <c r="AR181"/>
  <c r="AU180"/>
  <c r="AT180"/>
  <c r="AS180"/>
  <c r="AR180"/>
  <c r="AU179"/>
  <c r="AU178" s="1"/>
  <c r="AT179"/>
  <c r="AT178" s="1"/>
  <c r="AS179"/>
  <c r="AS178" s="1"/>
  <c r="AP184"/>
  <c r="AO184"/>
  <c r="AP183"/>
  <c r="AO183"/>
  <c r="AP182"/>
  <c r="AO182"/>
  <c r="AP181"/>
  <c r="AO181"/>
  <c r="AP180"/>
  <c r="AO180"/>
  <c r="AP179"/>
  <c r="AO179"/>
  <c r="AM184"/>
  <c r="AL184"/>
  <c r="AK184"/>
  <c r="AJ184"/>
  <c r="AM183"/>
  <c r="AL183"/>
  <c r="AK183"/>
  <c r="AJ183"/>
  <c r="AM182"/>
  <c r="AL182"/>
  <c r="AK182"/>
  <c r="AJ182"/>
  <c r="AM181"/>
  <c r="AL181"/>
  <c r="AK181"/>
  <c r="AJ181"/>
  <c r="AM180"/>
  <c r="AL180"/>
  <c r="AK180"/>
  <c r="AJ180"/>
  <c r="AM179"/>
  <c r="AL179"/>
  <c r="AL178" s="1"/>
  <c r="AK179"/>
  <c r="AJ179"/>
  <c r="AM178"/>
  <c r="AH184"/>
  <c r="AG184"/>
  <c r="AF184"/>
  <c r="AE184"/>
  <c r="AH183"/>
  <c r="AG183"/>
  <c r="AF183"/>
  <c r="AE183"/>
  <c r="AH182"/>
  <c r="AG182"/>
  <c r="AF182"/>
  <c r="AE182"/>
  <c r="AH181"/>
  <c r="AG181"/>
  <c r="AF181"/>
  <c r="AE181"/>
  <c r="AH180"/>
  <c r="AG180"/>
  <c r="AF180"/>
  <c r="AE180"/>
  <c r="AH179"/>
  <c r="AG179"/>
  <c r="AG178" s="1"/>
  <c r="AF179"/>
  <c r="AE179"/>
  <c r="AC184"/>
  <c r="AB184"/>
  <c r="AA184"/>
  <c r="Z184"/>
  <c r="AC183"/>
  <c r="AB183"/>
  <c r="AA183"/>
  <c r="Z183"/>
  <c r="AC182"/>
  <c r="AB182"/>
  <c r="AA182"/>
  <c r="Z182"/>
  <c r="AC181"/>
  <c r="AB181"/>
  <c r="AA181"/>
  <c r="Z181"/>
  <c r="AC180"/>
  <c r="AB180"/>
  <c r="AA180"/>
  <c r="Z180"/>
  <c r="AC179"/>
  <c r="AB179"/>
  <c r="AB178" s="1"/>
  <c r="AA179"/>
  <c r="AA178" s="1"/>
  <c r="Z179"/>
  <c r="AI184"/>
  <c r="AI183"/>
  <c r="AI182"/>
  <c r="AI181"/>
  <c r="AI180"/>
  <c r="AI179"/>
  <c r="X184"/>
  <c r="W184"/>
  <c r="X183"/>
  <c r="W183"/>
  <c r="X182"/>
  <c r="W182"/>
  <c r="X181"/>
  <c r="W181"/>
  <c r="X180"/>
  <c r="W180"/>
  <c r="X179"/>
  <c r="W179"/>
  <c r="U184"/>
  <c r="T184"/>
  <c r="U183"/>
  <c r="T183"/>
  <c r="U182"/>
  <c r="T182"/>
  <c r="U181"/>
  <c r="T181"/>
  <c r="U180"/>
  <c r="T180"/>
  <c r="U179"/>
  <c r="T179"/>
  <c r="R184"/>
  <c r="Q184"/>
  <c r="R183"/>
  <c r="Q183"/>
  <c r="R182"/>
  <c r="Q182"/>
  <c r="R181"/>
  <c r="Q181"/>
  <c r="R180"/>
  <c r="Q180"/>
  <c r="R179"/>
  <c r="Q179"/>
  <c r="O184"/>
  <c r="N184"/>
  <c r="O183"/>
  <c r="N183"/>
  <c r="O182"/>
  <c r="N182"/>
  <c r="O181"/>
  <c r="N181"/>
  <c r="O180"/>
  <c r="P180" s="1"/>
  <c r="N180"/>
  <c r="O179"/>
  <c r="N179"/>
  <c r="L184"/>
  <c r="K184"/>
  <c r="L183"/>
  <c r="K183"/>
  <c r="L182"/>
  <c r="K182"/>
  <c r="L181"/>
  <c r="K181"/>
  <c r="L180"/>
  <c r="K180"/>
  <c r="L179"/>
  <c r="K179"/>
  <c r="I184"/>
  <c r="H184"/>
  <c r="I183"/>
  <c r="H183"/>
  <c r="I182"/>
  <c r="H182"/>
  <c r="I181"/>
  <c r="H181"/>
  <c r="I180"/>
  <c r="H180"/>
  <c r="I179"/>
  <c r="H179"/>
  <c r="E174"/>
  <c r="E374" l="1"/>
  <c r="G367"/>
  <c r="E364"/>
  <c r="G364" s="1"/>
  <c r="AH178"/>
  <c r="AL395"/>
  <c r="AB395"/>
  <c r="AC178"/>
  <c r="AF178"/>
  <c r="AB417"/>
  <c r="AG417"/>
  <c r="AT417"/>
  <c r="AL417"/>
  <c r="AB400"/>
  <c r="AG395"/>
  <c r="AT400"/>
  <c r="AX178"/>
  <c r="P181"/>
  <c r="AJ178"/>
  <c r="Z178"/>
  <c r="AE178"/>
  <c r="AK178"/>
  <c r="R178"/>
  <c r="U178"/>
  <c r="H178"/>
  <c r="K178"/>
  <c r="L178"/>
  <c r="Q178"/>
  <c r="AO178"/>
  <c r="N178"/>
  <c r="I178"/>
  <c r="T178"/>
  <c r="W178"/>
  <c r="AI178"/>
  <c r="O178"/>
  <c r="X178"/>
  <c r="AP178"/>
  <c r="E144"/>
  <c r="AY137"/>
  <c r="E114"/>
  <c r="E113"/>
  <c r="E107"/>
  <c r="E106"/>
  <c r="E100"/>
  <c r="E99"/>
  <c r="E93"/>
  <c r="E92"/>
  <c r="E86"/>
  <c r="E85"/>
  <c r="E79"/>
  <c r="E78"/>
  <c r="E72"/>
  <c r="E71"/>
  <c r="AW23"/>
  <c r="E23" s="1"/>
  <c r="E128" s="1"/>
  <c r="AW22"/>
  <c r="E22" s="1"/>
  <c r="P178" l="1"/>
  <c r="F117"/>
  <c r="E117"/>
  <c r="F116"/>
  <c r="E116"/>
  <c r="F115"/>
  <c r="AY114"/>
  <c r="F114"/>
  <c r="G114" s="1"/>
  <c r="AY113"/>
  <c r="F113"/>
  <c r="G113" s="1"/>
  <c r="AW112"/>
  <c r="E112" s="1"/>
  <c r="F112"/>
  <c r="AX111"/>
  <c r="AP111"/>
  <c r="E111"/>
  <c r="F110"/>
  <c r="E110"/>
  <c r="F109"/>
  <c r="E109"/>
  <c r="F108"/>
  <c r="AY107"/>
  <c r="F107"/>
  <c r="G107" s="1"/>
  <c r="AY106"/>
  <c r="F106"/>
  <c r="G106" s="1"/>
  <c r="AW105"/>
  <c r="E105" s="1"/>
  <c r="F105"/>
  <c r="AX104"/>
  <c r="AP104"/>
  <c r="E104"/>
  <c r="F103"/>
  <c r="E103"/>
  <c r="F102"/>
  <c r="E102"/>
  <c r="F101"/>
  <c r="AY100"/>
  <c r="F100"/>
  <c r="G100" s="1"/>
  <c r="AY99"/>
  <c r="F99"/>
  <c r="G99" s="1"/>
  <c r="AW98"/>
  <c r="E98" s="1"/>
  <c r="F98"/>
  <c r="AX97"/>
  <c r="AP97"/>
  <c r="E97"/>
  <c r="F96"/>
  <c r="E96"/>
  <c r="F95"/>
  <c r="E95"/>
  <c r="F94"/>
  <c r="AY93"/>
  <c r="F93"/>
  <c r="G93" s="1"/>
  <c r="AY92"/>
  <c r="F92"/>
  <c r="G92" s="1"/>
  <c r="AW91"/>
  <c r="E91" s="1"/>
  <c r="F91"/>
  <c r="AX90"/>
  <c r="AP90"/>
  <c r="E90"/>
  <c r="F89"/>
  <c r="E89"/>
  <c r="F88"/>
  <c r="E88"/>
  <c r="F87"/>
  <c r="AY86"/>
  <c r="F86"/>
  <c r="G86" s="1"/>
  <c r="AY85"/>
  <c r="F85"/>
  <c r="G85" s="1"/>
  <c r="AW84"/>
  <c r="E84" s="1"/>
  <c r="F84"/>
  <c r="AX83"/>
  <c r="AP83"/>
  <c r="E83"/>
  <c r="F82"/>
  <c r="E82"/>
  <c r="F81"/>
  <c r="E81"/>
  <c r="F80"/>
  <c r="AY79"/>
  <c r="F79"/>
  <c r="G79" s="1"/>
  <c r="AY78"/>
  <c r="F78"/>
  <c r="G78" s="1"/>
  <c r="AW77"/>
  <c r="E77" s="1"/>
  <c r="F77"/>
  <c r="AX76"/>
  <c r="AP76"/>
  <c r="E76"/>
  <c r="F75"/>
  <c r="E75"/>
  <c r="F74"/>
  <c r="E74"/>
  <c r="F73"/>
  <c r="AY72"/>
  <c r="F72"/>
  <c r="G72" s="1"/>
  <c r="AY71"/>
  <c r="F71"/>
  <c r="G71" s="1"/>
  <c r="AW70"/>
  <c r="E70" s="1"/>
  <c r="F70"/>
  <c r="AX69"/>
  <c r="AP69"/>
  <c r="E69"/>
  <c r="F68"/>
  <c r="E68"/>
  <c r="F67"/>
  <c r="E67"/>
  <c r="F66"/>
  <c r="AY65"/>
  <c r="G65"/>
  <c r="AY64"/>
  <c r="G64"/>
  <c r="AW63"/>
  <c r="E63" s="1"/>
  <c r="F63"/>
  <c r="AX62"/>
  <c r="AP62"/>
  <c r="E62"/>
  <c r="AW83" l="1"/>
  <c r="AW97"/>
  <c r="AW90"/>
  <c r="AY90" s="1"/>
  <c r="AW76"/>
  <c r="AY76" s="1"/>
  <c r="AW62"/>
  <c r="AW111"/>
  <c r="AY111" s="1"/>
  <c r="AW69"/>
  <c r="AY69" s="1"/>
  <c r="F62"/>
  <c r="G62" s="1"/>
  <c r="F76"/>
  <c r="G76" s="1"/>
  <c r="F83"/>
  <c r="G83" s="1"/>
  <c r="F90"/>
  <c r="G90" s="1"/>
  <c r="F104"/>
  <c r="G104" s="1"/>
  <c r="AY62"/>
  <c r="AW104"/>
  <c r="AY104" s="1"/>
  <c r="F69"/>
  <c r="G69" s="1"/>
  <c r="F97"/>
  <c r="G97" s="1"/>
  <c r="F111"/>
  <c r="G111" s="1"/>
  <c r="AY97"/>
  <c r="AY83"/>
  <c r="G34" i="5"/>
  <c r="G31"/>
  <c r="G30"/>
  <c r="AQ40"/>
  <c r="AQ38"/>
  <c r="AQ37"/>
  <c r="AQ34"/>
  <c r="AQ33"/>
  <c r="AQ32"/>
  <c r="AQ31"/>
  <c r="AQ30"/>
  <c r="AQ29"/>
  <c r="F41"/>
  <c r="F40"/>
  <c r="G40" s="1"/>
  <c r="F39"/>
  <c r="F38"/>
  <c r="G38" s="1"/>
  <c r="F37"/>
  <c r="G37" s="1"/>
  <c r="F36"/>
  <c r="F35"/>
  <c r="F34"/>
  <c r="F33"/>
  <c r="G33" s="1"/>
  <c r="F32"/>
  <c r="G32" s="1"/>
  <c r="F31"/>
  <c r="F30"/>
  <c r="F29"/>
  <c r="G29" s="1"/>
  <c r="AQ20"/>
  <c r="AQ17"/>
  <c r="AQ16"/>
  <c r="AQ15"/>
  <c r="AQ14"/>
  <c r="AQ13"/>
  <c r="AQ12"/>
  <c r="AQ11"/>
  <c r="AQ10"/>
  <c r="F22"/>
  <c r="F21"/>
  <c r="F20"/>
  <c r="G20" s="1"/>
  <c r="F19"/>
  <c r="F18"/>
  <c r="F17"/>
  <c r="G17" s="1"/>
  <c r="F16"/>
  <c r="G16" s="1"/>
  <c r="F15"/>
  <c r="G15" s="1"/>
  <c r="F14"/>
  <c r="G14" s="1"/>
  <c r="F13"/>
  <c r="G13" s="1"/>
  <c r="F12"/>
  <c r="G12" s="1"/>
  <c r="F11"/>
  <c r="G11" s="1"/>
  <c r="F10"/>
  <c r="G10" s="1"/>
  <c r="AQ9"/>
  <c r="M15" i="13"/>
  <c r="AX238"/>
  <c r="AY244"/>
  <c r="AY276"/>
  <c r="AY255"/>
  <c r="AY248"/>
  <c r="AW238"/>
  <c r="AY241"/>
  <c r="AY227"/>
  <c r="AX150"/>
  <c r="AY152"/>
  <c r="AY153"/>
  <c r="AY144"/>
  <c r="AX142"/>
  <c r="AX134"/>
  <c r="AY23"/>
  <c r="AY22"/>
  <c r="AV227" l="1"/>
  <c r="AR224"/>
  <c r="AU238" l="1"/>
  <c r="AV269"/>
  <c r="AV241"/>
  <c r="F202"/>
  <c r="AU171"/>
  <c r="AU134"/>
  <c r="AR134"/>
  <c r="AH434"/>
  <c r="AH433"/>
  <c r="AH432"/>
  <c r="AP432"/>
  <c r="AP209"/>
  <c r="F227"/>
  <c r="AQ227"/>
  <c r="AO224"/>
  <c r="AQ202"/>
  <c r="AP201"/>
  <c r="F144"/>
  <c r="G144" s="1"/>
  <c r="AP142"/>
  <c r="AO142"/>
  <c r="AO432"/>
  <c r="E432"/>
  <c r="AR433"/>
  <c r="AR432"/>
  <c r="AO433"/>
  <c r="AJ433"/>
  <c r="AJ432"/>
  <c r="AO209"/>
  <c r="AO211"/>
  <c r="AO210"/>
  <c r="AJ211"/>
  <c r="AJ210"/>
  <c r="AJ209"/>
  <c r="AH238"/>
  <c r="AE238"/>
  <c r="AN283"/>
  <c r="AN290"/>
  <c r="AN244"/>
  <c r="AQ209" l="1"/>
  <c r="AN241"/>
  <c r="AQ142"/>
  <c r="AQ432"/>
  <c r="F241"/>
  <c r="F238" s="1"/>
  <c r="AW224"/>
  <c r="AH431"/>
  <c r="AO208"/>
  <c r="AI241"/>
  <c r="F142"/>
  <c r="AJ208"/>
  <c r="AR238"/>
  <c r="AO201"/>
  <c r="AQ201" s="1"/>
  <c r="E201" l="1"/>
  <c r="AI276"/>
  <c r="AI227"/>
  <c r="AI290"/>
  <c r="F223"/>
  <c r="F222"/>
  <c r="F221"/>
  <c r="F220"/>
  <c r="F219"/>
  <c r="F218"/>
  <c r="F230"/>
  <c r="F229"/>
  <c r="F228"/>
  <c r="F226"/>
  <c r="F225"/>
  <c r="AI244"/>
  <c r="F293"/>
  <c r="F292"/>
  <c r="F291"/>
  <c r="F290"/>
  <c r="F289"/>
  <c r="F288"/>
  <c r="F286"/>
  <c r="F285"/>
  <c r="F284"/>
  <c r="F283"/>
  <c r="G283" s="1"/>
  <c r="F282"/>
  <c r="F281"/>
  <c r="F279"/>
  <c r="F278"/>
  <c r="F277"/>
  <c r="F276"/>
  <c r="F275"/>
  <c r="F274"/>
  <c r="F272"/>
  <c r="F271"/>
  <c r="F270"/>
  <c r="F269"/>
  <c r="F268"/>
  <c r="F267"/>
  <c r="F265"/>
  <c r="F264"/>
  <c r="F263"/>
  <c r="F262"/>
  <c r="G262" s="1"/>
  <c r="F261"/>
  <c r="F260"/>
  <c r="F258"/>
  <c r="F257"/>
  <c r="F256"/>
  <c r="F255"/>
  <c r="F254"/>
  <c r="F253"/>
  <c r="F251"/>
  <c r="F250"/>
  <c r="F249"/>
  <c r="F248"/>
  <c r="F247"/>
  <c r="F246"/>
  <c r="F243"/>
  <c r="F242"/>
  <c r="F240"/>
  <c r="F239"/>
  <c r="F195"/>
  <c r="F196"/>
  <c r="G196" s="1"/>
  <c r="F197"/>
  <c r="G197" s="1"/>
  <c r="AI197"/>
  <c r="AI196"/>
  <c r="AI195"/>
  <c r="AH194"/>
  <c r="F189"/>
  <c r="G189" s="1"/>
  <c r="AH187"/>
  <c r="F187" s="1"/>
  <c r="F194" l="1"/>
  <c r="G195"/>
  <c r="AH134" l="1"/>
  <c r="AE134"/>
  <c r="E209" l="1"/>
  <c r="F207"/>
  <c r="E207"/>
  <c r="F206"/>
  <c r="E206"/>
  <c r="F205"/>
  <c r="E205"/>
  <c r="F204"/>
  <c r="F203"/>
  <c r="G202"/>
  <c r="AE201"/>
  <c r="F201"/>
  <c r="G201" s="1"/>
  <c r="AD276"/>
  <c r="V276"/>
  <c r="AD227"/>
  <c r="AR243"/>
  <c r="G220"/>
  <c r="AD290"/>
  <c r="AD220"/>
  <c r="F174"/>
  <c r="AC171"/>
  <c r="Z171"/>
  <c r="F9" i="5"/>
  <c r="AD171" i="13" l="1"/>
  <c r="G241"/>
  <c r="AE432"/>
  <c r="AI432" s="1"/>
  <c r="AW245" l="1"/>
  <c r="AJ134" l="1"/>
  <c r="AE194" l="1"/>
  <c r="AI194" s="1"/>
  <c r="AX444" l="1"/>
  <c r="AW444"/>
  <c r="AX443"/>
  <c r="AW443"/>
  <c r="AX442"/>
  <c r="AW442"/>
  <c r="AX441"/>
  <c r="AW441"/>
  <c r="AX440"/>
  <c r="AX439"/>
  <c r="AW439"/>
  <c r="AS444"/>
  <c r="AR444"/>
  <c r="AS443"/>
  <c r="AR443"/>
  <c r="AS442"/>
  <c r="AR442"/>
  <c r="AS441"/>
  <c r="AR441"/>
  <c r="AS440"/>
  <c r="AR440"/>
  <c r="AS439"/>
  <c r="AP444"/>
  <c r="AO444"/>
  <c r="AP443"/>
  <c r="AO443"/>
  <c r="AP442"/>
  <c r="AO442"/>
  <c r="AP441"/>
  <c r="AO441"/>
  <c r="AP440"/>
  <c r="AO440"/>
  <c r="AP439"/>
  <c r="AO439"/>
  <c r="AK444"/>
  <c r="AJ444"/>
  <c r="AK443"/>
  <c r="AJ443"/>
  <c r="AK442"/>
  <c r="AJ442"/>
  <c r="AK441"/>
  <c r="AJ441"/>
  <c r="AK440"/>
  <c r="AJ440"/>
  <c r="AK439"/>
  <c r="AJ439"/>
  <c r="AF444"/>
  <c r="AE444"/>
  <c r="AF443"/>
  <c r="AE443"/>
  <c r="AF442"/>
  <c r="AE442"/>
  <c r="AF441"/>
  <c r="AE441"/>
  <c r="AF440"/>
  <c r="AE440"/>
  <c r="AF439"/>
  <c r="AE439"/>
  <c r="AA444"/>
  <c r="Z444"/>
  <c r="AA443"/>
  <c r="Z443"/>
  <c r="AA442"/>
  <c r="Z442"/>
  <c r="AA441"/>
  <c r="Z441"/>
  <c r="AA440"/>
  <c r="Z440"/>
  <c r="AA439"/>
  <c r="Z439"/>
  <c r="X444"/>
  <c r="W444"/>
  <c r="X443"/>
  <c r="W443"/>
  <c r="X442"/>
  <c r="W442"/>
  <c r="X441"/>
  <c r="W441"/>
  <c r="X440"/>
  <c r="W440"/>
  <c r="X439"/>
  <c r="W439"/>
  <c r="U444"/>
  <c r="T444"/>
  <c r="U443"/>
  <c r="T443"/>
  <c r="U442"/>
  <c r="T442"/>
  <c r="U441"/>
  <c r="T441"/>
  <c r="U440"/>
  <c r="T440"/>
  <c r="U439"/>
  <c r="T439"/>
  <c r="R444"/>
  <c r="Q444"/>
  <c r="R443"/>
  <c r="Q443"/>
  <c r="R442"/>
  <c r="Q442"/>
  <c r="R441"/>
  <c r="Q441"/>
  <c r="R440"/>
  <c r="Q440"/>
  <c r="R439"/>
  <c r="Q439"/>
  <c r="O444"/>
  <c r="N444"/>
  <c r="O443"/>
  <c r="N443"/>
  <c r="O442"/>
  <c r="N442"/>
  <c r="O441"/>
  <c r="N441"/>
  <c r="O440"/>
  <c r="N440"/>
  <c r="O439"/>
  <c r="N439"/>
  <c r="L444"/>
  <c r="K444"/>
  <c r="L443"/>
  <c r="K443"/>
  <c r="L442"/>
  <c r="K442"/>
  <c r="L441"/>
  <c r="K441"/>
  <c r="L440"/>
  <c r="K440"/>
  <c r="L439"/>
  <c r="K439"/>
  <c r="I444"/>
  <c r="H444"/>
  <c r="I443"/>
  <c r="H443"/>
  <c r="I442"/>
  <c r="H442"/>
  <c r="I441"/>
  <c r="H441"/>
  <c r="I440"/>
  <c r="H440"/>
  <c r="I439"/>
  <c r="H439"/>
  <c r="E440"/>
  <c r="AX437"/>
  <c r="AW437"/>
  <c r="AX436"/>
  <c r="AW436"/>
  <c r="AX435"/>
  <c r="AW435"/>
  <c r="AX434"/>
  <c r="AX433"/>
  <c r="AW433"/>
  <c r="AX432"/>
  <c r="AW432"/>
  <c r="AS437"/>
  <c r="AR437"/>
  <c r="AS436"/>
  <c r="AR436"/>
  <c r="AS435"/>
  <c r="AR435"/>
  <c r="AS434"/>
  <c r="AS433"/>
  <c r="AS432"/>
  <c r="AP437"/>
  <c r="AO437"/>
  <c r="AP436"/>
  <c r="AO436"/>
  <c r="AP435"/>
  <c r="AO435"/>
  <c r="AP434"/>
  <c r="AP433"/>
  <c r="AK437"/>
  <c r="AJ437"/>
  <c r="AK436"/>
  <c r="AJ436"/>
  <c r="AK435"/>
  <c r="AJ435"/>
  <c r="AK434"/>
  <c r="AK433"/>
  <c r="AK432"/>
  <c r="AF437"/>
  <c r="AE437"/>
  <c r="AF436"/>
  <c r="AE436"/>
  <c r="AF435"/>
  <c r="AE435"/>
  <c r="AF434"/>
  <c r="AF433"/>
  <c r="AE433"/>
  <c r="AI433" s="1"/>
  <c r="AF432"/>
  <c r="AA437"/>
  <c r="Z437"/>
  <c r="AA436"/>
  <c r="Z436"/>
  <c r="AA435"/>
  <c r="Z435"/>
  <c r="AA434"/>
  <c r="AA433"/>
  <c r="Z433"/>
  <c r="AA432"/>
  <c r="Z432"/>
  <c r="X437"/>
  <c r="W437"/>
  <c r="X436"/>
  <c r="W436"/>
  <c r="X435"/>
  <c r="W435"/>
  <c r="X434"/>
  <c r="X433"/>
  <c r="W433"/>
  <c r="X432"/>
  <c r="W432"/>
  <c r="U437"/>
  <c r="T437"/>
  <c r="U436"/>
  <c r="T436"/>
  <c r="U435"/>
  <c r="T435"/>
  <c r="U434"/>
  <c r="U433"/>
  <c r="T433"/>
  <c r="U432"/>
  <c r="T432"/>
  <c r="R437"/>
  <c r="Q437"/>
  <c r="R436"/>
  <c r="Q436"/>
  <c r="R435"/>
  <c r="Q435"/>
  <c r="R434"/>
  <c r="R433"/>
  <c r="Q433"/>
  <c r="R432"/>
  <c r="Q432"/>
  <c r="O437"/>
  <c r="N437"/>
  <c r="O436"/>
  <c r="N436"/>
  <c r="O435"/>
  <c r="N435"/>
  <c r="O434"/>
  <c r="O433"/>
  <c r="N433"/>
  <c r="O432"/>
  <c r="N432"/>
  <c r="L437"/>
  <c r="K437"/>
  <c r="L436"/>
  <c r="K436"/>
  <c r="L435"/>
  <c r="K435"/>
  <c r="L434"/>
  <c r="L433"/>
  <c r="K433"/>
  <c r="L432"/>
  <c r="K432"/>
  <c r="I437"/>
  <c r="H437"/>
  <c r="I436"/>
  <c r="H436"/>
  <c r="I435"/>
  <c r="H435"/>
  <c r="I434"/>
  <c r="I433"/>
  <c r="H433"/>
  <c r="I432"/>
  <c r="H432"/>
  <c r="AX430"/>
  <c r="AW430"/>
  <c r="AX429"/>
  <c r="AW429"/>
  <c r="AX428"/>
  <c r="AW428"/>
  <c r="AW427"/>
  <c r="AX425"/>
  <c r="AW425"/>
  <c r="AU430"/>
  <c r="AT430"/>
  <c r="AS430"/>
  <c r="AR430"/>
  <c r="AU429"/>
  <c r="AT429"/>
  <c r="AS429"/>
  <c r="AR429"/>
  <c r="AU428"/>
  <c r="AT428"/>
  <c r="AS428"/>
  <c r="AR428"/>
  <c r="AU427"/>
  <c r="AT427"/>
  <c r="AS427"/>
  <c r="AR427"/>
  <c r="AU426"/>
  <c r="AT426"/>
  <c r="AS426"/>
  <c r="AR426"/>
  <c r="AU425"/>
  <c r="AT425"/>
  <c r="AT424" s="1"/>
  <c r="AS425"/>
  <c r="AS424" s="1"/>
  <c r="AR425"/>
  <c r="AU424"/>
  <c r="AP430"/>
  <c r="AO430"/>
  <c r="AP429"/>
  <c r="AO429"/>
  <c r="AP428"/>
  <c r="AO428"/>
  <c r="AP427"/>
  <c r="AP426"/>
  <c r="AP425"/>
  <c r="AM430"/>
  <c r="AL430"/>
  <c r="AK430"/>
  <c r="AJ430"/>
  <c r="AM429"/>
  <c r="AL429"/>
  <c r="AK429"/>
  <c r="AJ429"/>
  <c r="AM428"/>
  <c r="AL428"/>
  <c r="AK428"/>
  <c r="AJ428"/>
  <c r="AM427"/>
  <c r="AL427"/>
  <c r="AK427"/>
  <c r="AJ427"/>
  <c r="AM426"/>
  <c r="AL426"/>
  <c r="AK426"/>
  <c r="AJ426"/>
  <c r="AM425"/>
  <c r="AM424" s="1"/>
  <c r="AL425"/>
  <c r="AL424" s="1"/>
  <c r="AK425"/>
  <c r="AJ425"/>
  <c r="AJ424" s="1"/>
  <c r="AH430"/>
  <c r="AG430"/>
  <c r="AF430"/>
  <c r="AE430"/>
  <c r="AH429"/>
  <c r="AG429"/>
  <c r="AF429"/>
  <c r="AE429"/>
  <c r="AH428"/>
  <c r="AG428"/>
  <c r="AF428"/>
  <c r="AE428"/>
  <c r="AH427"/>
  <c r="AG427"/>
  <c r="AF427"/>
  <c r="AE427"/>
  <c r="AH426"/>
  <c r="AG426"/>
  <c r="AF426"/>
  <c r="AE426"/>
  <c r="AH425"/>
  <c r="AG425"/>
  <c r="AF425"/>
  <c r="AF424" s="1"/>
  <c r="AE425"/>
  <c r="AE424" s="1"/>
  <c r="AC430"/>
  <c r="AB430"/>
  <c r="AA430"/>
  <c r="Z430"/>
  <c r="AC429"/>
  <c r="AB429"/>
  <c r="AA429"/>
  <c r="Z429"/>
  <c r="AC428"/>
  <c r="AB428"/>
  <c r="AA428"/>
  <c r="Z428"/>
  <c r="AC427"/>
  <c r="AB427"/>
  <c r="AA427"/>
  <c r="Z427"/>
  <c r="AC426"/>
  <c r="AB426"/>
  <c r="AA426"/>
  <c r="Z426"/>
  <c r="AC425"/>
  <c r="AC424" s="1"/>
  <c r="AB425"/>
  <c r="AB424" s="1"/>
  <c r="AA425"/>
  <c r="Z425"/>
  <c r="X430"/>
  <c r="W430"/>
  <c r="X429"/>
  <c r="W429"/>
  <c r="X428"/>
  <c r="W428"/>
  <c r="X427"/>
  <c r="W427"/>
  <c r="X426"/>
  <c r="W426"/>
  <c r="X425"/>
  <c r="W425"/>
  <c r="U430"/>
  <c r="T430"/>
  <c r="U429"/>
  <c r="T429"/>
  <c r="U428"/>
  <c r="T428"/>
  <c r="U427"/>
  <c r="T427"/>
  <c r="U426"/>
  <c r="T426"/>
  <c r="U425"/>
  <c r="T425"/>
  <c r="R430"/>
  <c r="Q430"/>
  <c r="R429"/>
  <c r="Q429"/>
  <c r="R428"/>
  <c r="Q428"/>
  <c r="R427"/>
  <c r="Q427"/>
  <c r="R426"/>
  <c r="Q426"/>
  <c r="R425"/>
  <c r="Q425"/>
  <c r="O430"/>
  <c r="N430"/>
  <c r="O429"/>
  <c r="N429"/>
  <c r="O428"/>
  <c r="N428"/>
  <c r="O427"/>
  <c r="N427"/>
  <c r="O426"/>
  <c r="N426"/>
  <c r="O425"/>
  <c r="N425"/>
  <c r="L430"/>
  <c r="K430"/>
  <c r="L429"/>
  <c r="K429"/>
  <c r="L428"/>
  <c r="K428"/>
  <c r="L427"/>
  <c r="K427"/>
  <c r="L426"/>
  <c r="K426"/>
  <c r="L425"/>
  <c r="K425"/>
  <c r="I430"/>
  <c r="H430"/>
  <c r="I429"/>
  <c r="H429"/>
  <c r="I428"/>
  <c r="H428"/>
  <c r="I427"/>
  <c r="H427"/>
  <c r="I426"/>
  <c r="H426"/>
  <c r="I425"/>
  <c r="H425"/>
  <c r="E427"/>
  <c r="AW372"/>
  <c r="AR375"/>
  <c r="AR373"/>
  <c r="AO376"/>
  <c r="AO372"/>
  <c r="AJ375"/>
  <c r="AJ373"/>
  <c r="AE375"/>
  <c r="AF372"/>
  <c r="Z376"/>
  <c r="Y276"/>
  <c r="X171"/>
  <c r="W171"/>
  <c r="V255"/>
  <c r="V227"/>
  <c r="R420"/>
  <c r="S248"/>
  <c r="S227"/>
  <c r="S290"/>
  <c r="R134"/>
  <c r="Q134"/>
  <c r="P276"/>
  <c r="G276"/>
  <c r="P262"/>
  <c r="O150"/>
  <c r="N150"/>
  <c r="L150"/>
  <c r="K150"/>
  <c r="AX377"/>
  <c r="AW377"/>
  <c r="AW423" s="1"/>
  <c r="AX376"/>
  <c r="AW376"/>
  <c r="AX375"/>
  <c r="AW375"/>
  <c r="AX420"/>
  <c r="AX373"/>
  <c r="AW373"/>
  <c r="AX372"/>
  <c r="AS377"/>
  <c r="AR377"/>
  <c r="AS376"/>
  <c r="AR376"/>
  <c r="AS375"/>
  <c r="AS373"/>
  <c r="AS372"/>
  <c r="AR372"/>
  <c r="AR400" s="1"/>
  <c r="AR407" s="1"/>
  <c r="AP377"/>
  <c r="AO377"/>
  <c r="AP376"/>
  <c r="AP375"/>
  <c r="AO375"/>
  <c r="AP420"/>
  <c r="AP373"/>
  <c r="AO373"/>
  <c r="AP372"/>
  <c r="AK377"/>
  <c r="AJ377"/>
  <c r="AK376"/>
  <c r="AJ376"/>
  <c r="AK375"/>
  <c r="AK373"/>
  <c r="AK372"/>
  <c r="AJ372"/>
  <c r="AF377"/>
  <c r="AE377"/>
  <c r="AF376"/>
  <c r="AE376"/>
  <c r="AF375"/>
  <c r="AF373"/>
  <c r="AE373"/>
  <c r="AE372"/>
  <c r="AA377"/>
  <c r="Z377"/>
  <c r="AA376"/>
  <c r="AA375"/>
  <c r="Z375"/>
  <c r="Z373"/>
  <c r="AA372"/>
  <c r="Z372"/>
  <c r="X377"/>
  <c r="W377"/>
  <c r="X376"/>
  <c r="W376"/>
  <c r="X375"/>
  <c r="W375"/>
  <c r="X373"/>
  <c r="W373"/>
  <c r="X372"/>
  <c r="W372"/>
  <c r="U377"/>
  <c r="T377"/>
  <c r="U376"/>
  <c r="T376"/>
  <c r="U375"/>
  <c r="U420"/>
  <c r="U373"/>
  <c r="T373"/>
  <c r="U372"/>
  <c r="T372"/>
  <c r="R377"/>
  <c r="Q377"/>
  <c r="R376"/>
  <c r="Q376"/>
  <c r="R375"/>
  <c r="Q375"/>
  <c r="R373"/>
  <c r="Q373"/>
  <c r="R372"/>
  <c r="Q372"/>
  <c r="O377"/>
  <c r="N377"/>
  <c r="O376"/>
  <c r="N376"/>
  <c r="O375"/>
  <c r="N375"/>
  <c r="O373"/>
  <c r="N373"/>
  <c r="O372"/>
  <c r="N372"/>
  <c r="L377"/>
  <c r="K377"/>
  <c r="L376"/>
  <c r="K376"/>
  <c r="L375"/>
  <c r="K375"/>
  <c r="L420"/>
  <c r="L373"/>
  <c r="K373"/>
  <c r="L372"/>
  <c r="K372"/>
  <c r="I377"/>
  <c r="H377"/>
  <c r="I376"/>
  <c r="H376"/>
  <c r="I375"/>
  <c r="H375"/>
  <c r="I420"/>
  <c r="I373"/>
  <c r="H373"/>
  <c r="I372"/>
  <c r="H372"/>
  <c r="AX214"/>
  <c r="AW214"/>
  <c r="AX213"/>
  <c r="AW213"/>
  <c r="AX212"/>
  <c r="AW212"/>
  <c r="AX211"/>
  <c r="AW211"/>
  <c r="AX210"/>
  <c r="AX209"/>
  <c r="AW209"/>
  <c r="AU214"/>
  <c r="AT214"/>
  <c r="AS214"/>
  <c r="AR214"/>
  <c r="AU213"/>
  <c r="AT213"/>
  <c r="AS213"/>
  <c r="AR213"/>
  <c r="AU212"/>
  <c r="AT212"/>
  <c r="AT14" s="1"/>
  <c r="AS212"/>
  <c r="AR212"/>
  <c r="AU211"/>
  <c r="AT211"/>
  <c r="AS211"/>
  <c r="AR211"/>
  <c r="AU210"/>
  <c r="AT210"/>
  <c r="AS210"/>
  <c r="AR210"/>
  <c r="AU209"/>
  <c r="AT209"/>
  <c r="AS209"/>
  <c r="AR209"/>
  <c r="AR208" s="1"/>
  <c r="AU208"/>
  <c r="AT208"/>
  <c r="AP214"/>
  <c r="AO214"/>
  <c r="AP213"/>
  <c r="AO213"/>
  <c r="AP212"/>
  <c r="AO212"/>
  <c r="AP211"/>
  <c r="AP210"/>
  <c r="AM214"/>
  <c r="AL214"/>
  <c r="AK214"/>
  <c r="AJ214"/>
  <c r="AM213"/>
  <c r="AL213"/>
  <c r="AK213"/>
  <c r="AJ213"/>
  <c r="AM212"/>
  <c r="AL212"/>
  <c r="AK212"/>
  <c r="AJ212"/>
  <c r="AM211"/>
  <c r="AL211"/>
  <c r="AK211"/>
  <c r="AM210"/>
  <c r="AL210"/>
  <c r="AK210"/>
  <c r="AM209"/>
  <c r="AL209"/>
  <c r="AK209"/>
  <c r="AH214"/>
  <c r="AG214"/>
  <c r="AF214"/>
  <c r="AE214"/>
  <c r="AH213"/>
  <c r="AG213"/>
  <c r="AF213"/>
  <c r="AE213"/>
  <c r="AH212"/>
  <c r="AG212"/>
  <c r="AG14" s="1"/>
  <c r="AF212"/>
  <c r="AE212"/>
  <c r="AH211"/>
  <c r="AG211"/>
  <c r="AF211"/>
  <c r="AE211"/>
  <c r="AH210"/>
  <c r="AG210"/>
  <c r="AF210"/>
  <c r="AE210"/>
  <c r="AH209"/>
  <c r="AG209"/>
  <c r="AG208" s="1"/>
  <c r="AF209"/>
  <c r="AE209"/>
  <c r="AC214"/>
  <c r="AB214"/>
  <c r="AA214"/>
  <c r="Z214"/>
  <c r="AC213"/>
  <c r="AB213"/>
  <c r="AA213"/>
  <c r="Z213"/>
  <c r="AC212"/>
  <c r="AB212"/>
  <c r="AB14" s="1"/>
  <c r="AA212"/>
  <c r="Z212"/>
  <c r="AC211"/>
  <c r="AB211"/>
  <c r="AA211"/>
  <c r="Z211"/>
  <c r="AC210"/>
  <c r="AB210"/>
  <c r="AA210"/>
  <c r="Z210"/>
  <c r="AC209"/>
  <c r="AC208" s="1"/>
  <c r="AB209"/>
  <c r="AB208" s="1"/>
  <c r="AA209"/>
  <c r="AA208" s="1"/>
  <c r="Z209"/>
  <c r="X214"/>
  <c r="W214"/>
  <c r="X213"/>
  <c r="W213"/>
  <c r="X212"/>
  <c r="W212"/>
  <c r="X211"/>
  <c r="W211"/>
  <c r="X210"/>
  <c r="W210"/>
  <c r="X209"/>
  <c r="W209"/>
  <c r="U214"/>
  <c r="T214"/>
  <c r="U213"/>
  <c r="T213"/>
  <c r="U212"/>
  <c r="T212"/>
  <c r="U211"/>
  <c r="T211"/>
  <c r="U210"/>
  <c r="T210"/>
  <c r="U209"/>
  <c r="T209"/>
  <c r="R214"/>
  <c r="Q214"/>
  <c r="R213"/>
  <c r="Q213"/>
  <c r="R212"/>
  <c r="Q212"/>
  <c r="R211"/>
  <c r="Q211"/>
  <c r="R210"/>
  <c r="Q210"/>
  <c r="R209"/>
  <c r="Q209"/>
  <c r="O214"/>
  <c r="N214"/>
  <c r="O213"/>
  <c r="N213"/>
  <c r="O212"/>
  <c r="N212"/>
  <c r="O211"/>
  <c r="N211"/>
  <c r="O210"/>
  <c r="N210"/>
  <c r="O209"/>
  <c r="N209"/>
  <c r="L214"/>
  <c r="K214"/>
  <c r="L213"/>
  <c r="K213"/>
  <c r="L212"/>
  <c r="K212"/>
  <c r="L211"/>
  <c r="K211"/>
  <c r="L210"/>
  <c r="K210"/>
  <c r="L209"/>
  <c r="K209"/>
  <c r="G61"/>
  <c r="G60"/>
  <c r="G59"/>
  <c r="G58"/>
  <c r="G57"/>
  <c r="G56"/>
  <c r="G55"/>
  <c r="G54"/>
  <c r="G53"/>
  <c r="G52"/>
  <c r="G51"/>
  <c r="G50"/>
  <c r="G49"/>
  <c r="G48"/>
  <c r="G47"/>
  <c r="G46"/>
  <c r="G45"/>
  <c r="G44"/>
  <c r="G43"/>
  <c r="G42"/>
  <c r="G41"/>
  <c r="G40"/>
  <c r="G39"/>
  <c r="G38"/>
  <c r="G37"/>
  <c r="G36"/>
  <c r="G35"/>
  <c r="G34"/>
  <c r="G33"/>
  <c r="G32"/>
  <c r="G31"/>
  <c r="G30"/>
  <c r="G29"/>
  <c r="G28"/>
  <c r="G27"/>
  <c r="AX131"/>
  <c r="AW131"/>
  <c r="AT131" s="1"/>
  <c r="AX130"/>
  <c r="AW130"/>
  <c r="AT130" s="1"/>
  <c r="AX129"/>
  <c r="AX128"/>
  <c r="AX127"/>
  <c r="AW127"/>
  <c r="AX126"/>
  <c r="AW126"/>
  <c r="AU131"/>
  <c r="AS131"/>
  <c r="AU130"/>
  <c r="AS130"/>
  <c r="AU129"/>
  <c r="AS129"/>
  <c r="AU128"/>
  <c r="AT128"/>
  <c r="AS128"/>
  <c r="AR128"/>
  <c r="AU127"/>
  <c r="AT127"/>
  <c r="AS127"/>
  <c r="AR127"/>
  <c r="AU126"/>
  <c r="AU125" s="1"/>
  <c r="AS126"/>
  <c r="AP131"/>
  <c r="AP130"/>
  <c r="AP129"/>
  <c r="AP128"/>
  <c r="AO128"/>
  <c r="AP127"/>
  <c r="AO127"/>
  <c r="AP126"/>
  <c r="AM131"/>
  <c r="AK131"/>
  <c r="AM130"/>
  <c r="AK130"/>
  <c r="AM129"/>
  <c r="AK129"/>
  <c r="AM128"/>
  <c r="AL128"/>
  <c r="AK128"/>
  <c r="AJ128"/>
  <c r="AM127"/>
  <c r="AL127"/>
  <c r="AK127"/>
  <c r="AJ127"/>
  <c r="AM126"/>
  <c r="AK126"/>
  <c r="AH131"/>
  <c r="AF131"/>
  <c r="AH130"/>
  <c r="AF130"/>
  <c r="AH129"/>
  <c r="AF129"/>
  <c r="AH128"/>
  <c r="AG128"/>
  <c r="AF128"/>
  <c r="AE128"/>
  <c r="AH127"/>
  <c r="AG127"/>
  <c r="AF127"/>
  <c r="AE127"/>
  <c r="AH126"/>
  <c r="AF126"/>
  <c r="AC131"/>
  <c r="AA131"/>
  <c r="AC130"/>
  <c r="AA130"/>
  <c r="AC129"/>
  <c r="AA129"/>
  <c r="AC128"/>
  <c r="AB128"/>
  <c r="AA128"/>
  <c r="Z128"/>
  <c r="AC127"/>
  <c r="AB127"/>
  <c r="AA127"/>
  <c r="Z127"/>
  <c r="AC126"/>
  <c r="AA126"/>
  <c r="X131"/>
  <c r="X130"/>
  <c r="X129"/>
  <c r="X128"/>
  <c r="W128"/>
  <c r="X127"/>
  <c r="W127"/>
  <c r="X126"/>
  <c r="U131"/>
  <c r="U130"/>
  <c r="U129"/>
  <c r="U128"/>
  <c r="T128"/>
  <c r="U127"/>
  <c r="T127"/>
  <c r="U126"/>
  <c r="R131"/>
  <c r="R130"/>
  <c r="R129"/>
  <c r="R128"/>
  <c r="Q128"/>
  <c r="R127"/>
  <c r="Q127"/>
  <c r="R126"/>
  <c r="O131"/>
  <c r="O130"/>
  <c r="O129"/>
  <c r="O128"/>
  <c r="N128"/>
  <c r="O127"/>
  <c r="N127"/>
  <c r="O126"/>
  <c r="L131"/>
  <c r="L130"/>
  <c r="L129"/>
  <c r="L128"/>
  <c r="K128"/>
  <c r="L127"/>
  <c r="K127"/>
  <c r="L126"/>
  <c r="I131"/>
  <c r="I130"/>
  <c r="I129"/>
  <c r="I128"/>
  <c r="H128"/>
  <c r="I127"/>
  <c r="H127"/>
  <c r="I126"/>
  <c r="E127"/>
  <c r="E293"/>
  <c r="E292"/>
  <c r="E291"/>
  <c r="Q287"/>
  <c r="G290"/>
  <c r="E289"/>
  <c r="E288"/>
  <c r="AX287"/>
  <c r="AW287"/>
  <c r="AU287"/>
  <c r="AT287"/>
  <c r="AS287"/>
  <c r="AR287"/>
  <c r="AP287"/>
  <c r="AO287"/>
  <c r="AM287"/>
  <c r="AL287"/>
  <c r="AK287"/>
  <c r="AJ287"/>
  <c r="AH287"/>
  <c r="AG287"/>
  <c r="AF287"/>
  <c r="AE287"/>
  <c r="AC287"/>
  <c r="AB287"/>
  <c r="AA287"/>
  <c r="Z287"/>
  <c r="X287"/>
  <c r="W287"/>
  <c r="U287"/>
  <c r="T287"/>
  <c r="R287"/>
  <c r="L287"/>
  <c r="K287"/>
  <c r="E264"/>
  <c r="E263"/>
  <c r="Z259"/>
  <c r="E261"/>
  <c r="E260"/>
  <c r="AX259"/>
  <c r="AW259"/>
  <c r="AU259"/>
  <c r="AT259"/>
  <c r="AS259"/>
  <c r="AR259"/>
  <c r="AP259"/>
  <c r="AO259"/>
  <c r="AM259"/>
  <c r="AL259"/>
  <c r="AK259"/>
  <c r="AJ259"/>
  <c r="AH259"/>
  <c r="AG259"/>
  <c r="AF259"/>
  <c r="AE259"/>
  <c r="AC259"/>
  <c r="AB259"/>
  <c r="AA259"/>
  <c r="X259"/>
  <c r="W259"/>
  <c r="U259"/>
  <c r="T259"/>
  <c r="R259"/>
  <c r="Q259"/>
  <c r="O259"/>
  <c r="N259"/>
  <c r="L259"/>
  <c r="K259"/>
  <c r="E257"/>
  <c r="E256"/>
  <c r="Z252"/>
  <c r="G255"/>
  <c r="E254"/>
  <c r="E253"/>
  <c r="AX252"/>
  <c r="AW252"/>
  <c r="AU252"/>
  <c r="AT252"/>
  <c r="AS252"/>
  <c r="AR252"/>
  <c r="AP252"/>
  <c r="AO252"/>
  <c r="AM252"/>
  <c r="AL252"/>
  <c r="AK252"/>
  <c r="AJ252"/>
  <c r="AH252"/>
  <c r="AG252"/>
  <c r="AF252"/>
  <c r="AE252"/>
  <c r="AC252"/>
  <c r="AB252"/>
  <c r="AA252"/>
  <c r="X252"/>
  <c r="W252"/>
  <c r="U252"/>
  <c r="T252"/>
  <c r="R252"/>
  <c r="Q252"/>
  <c r="O252"/>
  <c r="N252"/>
  <c r="L252"/>
  <c r="K252"/>
  <c r="E250"/>
  <c r="E249"/>
  <c r="G248"/>
  <c r="E247"/>
  <c r="E246"/>
  <c r="AX245"/>
  <c r="AY245" s="1"/>
  <c r="AU245"/>
  <c r="AT245"/>
  <c r="AS245"/>
  <c r="AR245"/>
  <c r="AP245"/>
  <c r="AO245"/>
  <c r="AM245"/>
  <c r="AL245"/>
  <c r="AK245"/>
  <c r="AJ245"/>
  <c r="AH245"/>
  <c r="AG245"/>
  <c r="AF245"/>
  <c r="AE245"/>
  <c r="AC245"/>
  <c r="AB245"/>
  <c r="AA245"/>
  <c r="Z245"/>
  <c r="X245"/>
  <c r="W245"/>
  <c r="U245"/>
  <c r="T245"/>
  <c r="R245"/>
  <c r="Q245"/>
  <c r="O245"/>
  <c r="N245"/>
  <c r="L245"/>
  <c r="K245"/>
  <c r="G227"/>
  <c r="AX224"/>
  <c r="AU224"/>
  <c r="AV224" s="1"/>
  <c r="AT224"/>
  <c r="AS224"/>
  <c r="AP224"/>
  <c r="AQ224" s="1"/>
  <c r="AM224"/>
  <c r="AL224"/>
  <c r="AK224"/>
  <c r="AJ224"/>
  <c r="AH224"/>
  <c r="AG224"/>
  <c r="AF224"/>
  <c r="AE224"/>
  <c r="AC224"/>
  <c r="AB224"/>
  <c r="AA224"/>
  <c r="Z224"/>
  <c r="X224"/>
  <c r="W224"/>
  <c r="U224"/>
  <c r="T224"/>
  <c r="R224"/>
  <c r="Q224"/>
  <c r="O224"/>
  <c r="N224"/>
  <c r="L224"/>
  <c r="K224"/>
  <c r="E224"/>
  <c r="E211"/>
  <c r="E210"/>
  <c r="F193"/>
  <c r="E193"/>
  <c r="F192"/>
  <c r="E192"/>
  <c r="F191"/>
  <c r="E191"/>
  <c r="F190"/>
  <c r="AW187"/>
  <c r="F188"/>
  <c r="F209" s="1"/>
  <c r="E187"/>
  <c r="G187" s="1"/>
  <c r="AH424" l="1"/>
  <c r="AJ420"/>
  <c r="H420"/>
  <c r="AF420"/>
  <c r="AK12"/>
  <c r="AK420"/>
  <c r="L12"/>
  <c r="X12"/>
  <c r="AA420"/>
  <c r="AS420"/>
  <c r="X420"/>
  <c r="AM125"/>
  <c r="K421"/>
  <c r="K396"/>
  <c r="K403" s="1"/>
  <c r="N419"/>
  <c r="N401"/>
  <c r="N408" s="1"/>
  <c r="Q421"/>
  <c r="Q396"/>
  <c r="Q403" s="1"/>
  <c r="T419"/>
  <c r="T401"/>
  <c r="T408" s="1"/>
  <c r="W418"/>
  <c r="W400"/>
  <c r="W407" s="1"/>
  <c r="X422"/>
  <c r="X397"/>
  <c r="X404" s="1"/>
  <c r="AA421"/>
  <c r="AA396"/>
  <c r="AA403" s="1"/>
  <c r="AF421"/>
  <c r="AF396"/>
  <c r="AF403" s="1"/>
  <c r="AJ423"/>
  <c r="AJ398"/>
  <c r="AJ434" s="1"/>
  <c r="AJ431" s="1"/>
  <c r="AP422"/>
  <c r="AP397"/>
  <c r="AP404" s="1"/>
  <c r="AP12" s="1"/>
  <c r="AR422"/>
  <c r="AR397"/>
  <c r="AR404" s="1"/>
  <c r="AR12" s="1"/>
  <c r="AR419"/>
  <c r="AR401"/>
  <c r="AR408" s="1"/>
  <c r="Z424"/>
  <c r="H419"/>
  <c r="H401"/>
  <c r="H408" s="1"/>
  <c r="H421"/>
  <c r="H396"/>
  <c r="H403" s="1"/>
  <c r="H423"/>
  <c r="H398"/>
  <c r="H434" s="1"/>
  <c r="K419"/>
  <c r="K401"/>
  <c r="K408" s="1"/>
  <c r="L421"/>
  <c r="L396"/>
  <c r="L403" s="1"/>
  <c r="L423"/>
  <c r="L398"/>
  <c r="O419"/>
  <c r="O401"/>
  <c r="O422"/>
  <c r="O397"/>
  <c r="O404" s="1"/>
  <c r="O12" s="1"/>
  <c r="R418"/>
  <c r="R400"/>
  <c r="R407" s="1"/>
  <c r="R421"/>
  <c r="R396"/>
  <c r="R403" s="1"/>
  <c r="R423"/>
  <c r="R398"/>
  <c r="U419"/>
  <c r="U401"/>
  <c r="U408" s="1"/>
  <c r="U422"/>
  <c r="U397"/>
  <c r="U404" s="1"/>
  <c r="U12" s="1"/>
  <c r="X418"/>
  <c r="X400"/>
  <c r="X407" s="1"/>
  <c r="W421"/>
  <c r="W396"/>
  <c r="W403" s="1"/>
  <c r="W423"/>
  <c r="W398"/>
  <c r="W434" s="1"/>
  <c r="Z419"/>
  <c r="Z401"/>
  <c r="Z408" s="1"/>
  <c r="AA422"/>
  <c r="AA397"/>
  <c r="AA404" s="1"/>
  <c r="AE419"/>
  <c r="AE401"/>
  <c r="AE408" s="1"/>
  <c r="AE422"/>
  <c r="AE397"/>
  <c r="AE404" s="1"/>
  <c r="AE12" s="1"/>
  <c r="AJ418"/>
  <c r="AJ400"/>
  <c r="AJ407" s="1"/>
  <c r="AK421"/>
  <c r="AK396"/>
  <c r="AK403" s="1"/>
  <c r="AK423"/>
  <c r="AK398"/>
  <c r="AO423"/>
  <c r="AO398"/>
  <c r="AO434" s="1"/>
  <c r="AO431" s="1"/>
  <c r="AS419"/>
  <c r="AS401"/>
  <c r="AS408" s="1"/>
  <c r="AS422"/>
  <c r="AS397"/>
  <c r="AS404" s="1"/>
  <c r="AS12" s="1"/>
  <c r="AW419"/>
  <c r="AW401"/>
  <c r="AW408" s="1"/>
  <c r="AX421"/>
  <c r="AX396"/>
  <c r="AX403" s="1"/>
  <c r="AX423"/>
  <c r="AF418"/>
  <c r="AF400"/>
  <c r="AF407" s="1"/>
  <c r="AJ421"/>
  <c r="AJ396"/>
  <c r="AJ403" s="1"/>
  <c r="AR421"/>
  <c r="AR396"/>
  <c r="U431"/>
  <c r="I418"/>
  <c r="I400"/>
  <c r="I407" s="1"/>
  <c r="L418"/>
  <c r="L400"/>
  <c r="L407" s="1"/>
  <c r="Q418"/>
  <c r="Q400"/>
  <c r="Q407" s="1"/>
  <c r="T422"/>
  <c r="T397"/>
  <c r="T404" s="1"/>
  <c r="T12" s="1"/>
  <c r="Z422"/>
  <c r="Z397"/>
  <c r="Z404" s="1"/>
  <c r="Z12" s="1"/>
  <c r="I419"/>
  <c r="I401"/>
  <c r="I408" s="1"/>
  <c r="I421"/>
  <c r="I396"/>
  <c r="I403" s="1"/>
  <c r="I423"/>
  <c r="I398"/>
  <c r="L419"/>
  <c r="M419" s="1"/>
  <c r="L401"/>
  <c r="K422"/>
  <c r="K397"/>
  <c r="K404" s="1"/>
  <c r="K12" s="1"/>
  <c r="N418"/>
  <c r="N400"/>
  <c r="N407" s="1"/>
  <c r="N421"/>
  <c r="N396"/>
  <c r="N403" s="1"/>
  <c r="N423"/>
  <c r="N398"/>
  <c r="N434" s="1"/>
  <c r="Q419"/>
  <c r="Q401"/>
  <c r="Q408" s="1"/>
  <c r="Q422"/>
  <c r="Q397"/>
  <c r="Q404" s="1"/>
  <c r="Q12" s="1"/>
  <c r="T418"/>
  <c r="T400"/>
  <c r="T407" s="1"/>
  <c r="T423"/>
  <c r="T398"/>
  <c r="T434" s="1"/>
  <c r="W419"/>
  <c r="W401"/>
  <c r="W408" s="1"/>
  <c r="X421"/>
  <c r="X396"/>
  <c r="X403" s="1"/>
  <c r="X423"/>
  <c r="X398"/>
  <c r="Z423"/>
  <c r="Z398"/>
  <c r="Z434" s="1"/>
  <c r="AF419"/>
  <c r="AF401"/>
  <c r="AF408" s="1"/>
  <c r="AF422"/>
  <c r="AF397"/>
  <c r="AF404" s="1"/>
  <c r="AF12" s="1"/>
  <c r="AK418"/>
  <c r="AK400"/>
  <c r="AK407" s="1"/>
  <c r="AJ422"/>
  <c r="AJ397"/>
  <c r="AJ404" s="1"/>
  <c r="AJ12" s="1"/>
  <c r="AP418"/>
  <c r="AP400"/>
  <c r="AP407" s="1"/>
  <c r="AO421"/>
  <c r="AO396"/>
  <c r="AO403" s="1"/>
  <c r="AP423"/>
  <c r="AP398"/>
  <c r="AR423"/>
  <c r="AR398"/>
  <c r="AX419"/>
  <c r="AX401"/>
  <c r="AW422"/>
  <c r="AW397"/>
  <c r="AE421"/>
  <c r="AE396"/>
  <c r="AE403" s="1"/>
  <c r="AO418"/>
  <c r="AO400"/>
  <c r="AO407" s="1"/>
  <c r="AW418"/>
  <c r="AW400"/>
  <c r="AW407" s="1"/>
  <c r="AH208"/>
  <c r="I422"/>
  <c r="I397"/>
  <c r="I404" s="1"/>
  <c r="I12" s="1"/>
  <c r="K423"/>
  <c r="M423" s="1"/>
  <c r="K398"/>
  <c r="K434" s="1"/>
  <c r="N422"/>
  <c r="N397"/>
  <c r="N404" s="1"/>
  <c r="N12" s="1"/>
  <c r="Q423"/>
  <c r="Q398"/>
  <c r="Q434" s="1"/>
  <c r="AA418"/>
  <c r="AA400"/>
  <c r="AA407" s="1"/>
  <c r="AE418"/>
  <c r="AE400"/>
  <c r="AE407" s="1"/>
  <c r="AF423"/>
  <c r="AF398"/>
  <c r="AP419"/>
  <c r="AP401"/>
  <c r="AP408" s="1"/>
  <c r="AS418"/>
  <c r="AS400"/>
  <c r="AS407" s="1"/>
  <c r="AX418"/>
  <c r="AX400"/>
  <c r="AX407" s="1"/>
  <c r="AW421"/>
  <c r="AW396"/>
  <c r="AW403" s="1"/>
  <c r="H418"/>
  <c r="H417" s="1"/>
  <c r="H400"/>
  <c r="H407" s="1"/>
  <c r="H422"/>
  <c r="H397"/>
  <c r="H404" s="1"/>
  <c r="H12" s="1"/>
  <c r="K418"/>
  <c r="K400"/>
  <c r="K407" s="1"/>
  <c r="L422"/>
  <c r="L397"/>
  <c r="L404" s="1"/>
  <c r="O418"/>
  <c r="O400"/>
  <c r="O407" s="1"/>
  <c r="O421"/>
  <c r="O396"/>
  <c r="O403" s="1"/>
  <c r="O423"/>
  <c r="O398"/>
  <c r="R419"/>
  <c r="R401"/>
  <c r="R408" s="1"/>
  <c r="R422"/>
  <c r="R397"/>
  <c r="R404" s="1"/>
  <c r="R12" s="1"/>
  <c r="U418"/>
  <c r="U400"/>
  <c r="U407" s="1"/>
  <c r="U421"/>
  <c r="U396"/>
  <c r="U403" s="1"/>
  <c r="U423"/>
  <c r="U398"/>
  <c r="X419"/>
  <c r="X401"/>
  <c r="X408" s="1"/>
  <c r="W422"/>
  <c r="W397"/>
  <c r="W404" s="1"/>
  <c r="W12" s="1"/>
  <c r="Z418"/>
  <c r="Z400"/>
  <c r="Z407" s="1"/>
  <c r="Z421"/>
  <c r="Z396"/>
  <c r="Z403" s="1"/>
  <c r="AA423"/>
  <c r="AA398"/>
  <c r="AE423"/>
  <c r="AE398"/>
  <c r="AE434" s="1"/>
  <c r="AI434" s="1"/>
  <c r="AK419"/>
  <c r="AK401"/>
  <c r="AK408" s="1"/>
  <c r="AK422"/>
  <c r="AK397"/>
  <c r="AK404" s="1"/>
  <c r="AO419"/>
  <c r="AO401"/>
  <c r="AO408" s="1"/>
  <c r="AP421"/>
  <c r="AP396"/>
  <c r="AP403" s="1"/>
  <c r="AS421"/>
  <c r="AS396"/>
  <c r="AS403" s="1"/>
  <c r="AS423"/>
  <c r="AS398"/>
  <c r="AX422"/>
  <c r="AX397"/>
  <c r="AX404" s="1"/>
  <c r="AX12" s="1"/>
  <c r="AJ419"/>
  <c r="AJ401"/>
  <c r="AJ408" s="1"/>
  <c r="AO422"/>
  <c r="AO397"/>
  <c r="AO404" s="1"/>
  <c r="AO12" s="1"/>
  <c r="AI424"/>
  <c r="V259"/>
  <c r="AJ417"/>
  <c r="P224"/>
  <c r="AA424"/>
  <c r="AI426"/>
  <c r="AE208"/>
  <c r="Q14"/>
  <c r="AI427"/>
  <c r="AS208"/>
  <c r="AJ438"/>
  <c r="AO438"/>
  <c r="AF208"/>
  <c r="AY423"/>
  <c r="AY377"/>
  <c r="AG424"/>
  <c r="AY419"/>
  <c r="AV426"/>
  <c r="AV427"/>
  <c r="AH125"/>
  <c r="AE438"/>
  <c r="AC125"/>
  <c r="Z208"/>
  <c r="AP11"/>
  <c r="AQ440"/>
  <c r="K431"/>
  <c r="L438"/>
  <c r="O438"/>
  <c r="F434"/>
  <c r="G434" s="1"/>
  <c r="F436"/>
  <c r="AL208"/>
  <c r="AK424"/>
  <c r="S181"/>
  <c r="E252"/>
  <c r="E287"/>
  <c r="AM208"/>
  <c r="AS431"/>
  <c r="F259"/>
  <c r="AR424"/>
  <c r="AV424" s="1"/>
  <c r="F428"/>
  <c r="F430"/>
  <c r="F439"/>
  <c r="F441"/>
  <c r="F443"/>
  <c r="M180"/>
  <c r="AK208"/>
  <c r="F429"/>
  <c r="R424"/>
  <c r="AA431"/>
  <c r="F442"/>
  <c r="F444"/>
  <c r="U438"/>
  <c r="X438"/>
  <c r="AA438"/>
  <c r="AF438"/>
  <c r="AS438"/>
  <c r="AX438"/>
  <c r="F433"/>
  <c r="F435"/>
  <c r="F437"/>
  <c r="S224"/>
  <c r="F245"/>
  <c r="E245"/>
  <c r="N424"/>
  <c r="AX431"/>
  <c r="I438"/>
  <c r="R438"/>
  <c r="T438"/>
  <c r="AP438"/>
  <c r="M181"/>
  <c r="S427"/>
  <c r="U424"/>
  <c r="X424"/>
  <c r="L431"/>
  <c r="O431"/>
  <c r="R431"/>
  <c r="T431"/>
  <c r="W431"/>
  <c r="AK431"/>
  <c r="W438"/>
  <c r="G209"/>
  <c r="F287"/>
  <c r="AI287"/>
  <c r="AD287"/>
  <c r="AN287"/>
  <c r="K208"/>
  <c r="Q208"/>
  <c r="W208"/>
  <c r="AJ371"/>
  <c r="S245"/>
  <c r="F252"/>
  <c r="E259"/>
  <c r="Y171"/>
  <c r="S426"/>
  <c r="I424"/>
  <c r="F425"/>
  <c r="I431"/>
  <c r="F432"/>
  <c r="G432" s="1"/>
  <c r="AD224"/>
  <c r="AI224"/>
  <c r="Q431"/>
  <c r="K438"/>
  <c r="Q438"/>
  <c r="Z438"/>
  <c r="J374"/>
  <c r="H424"/>
  <c r="K424"/>
  <c r="Q424"/>
  <c r="T424"/>
  <c r="W424"/>
  <c r="H431"/>
  <c r="X431"/>
  <c r="AP431"/>
  <c r="H438"/>
  <c r="N438"/>
  <c r="AK438"/>
  <c r="F440"/>
  <c r="G440" s="1"/>
  <c r="F224"/>
  <c r="G224" s="1"/>
  <c r="AW13"/>
  <c r="AE431"/>
  <c r="AI431" s="1"/>
  <c r="O420"/>
  <c r="L125"/>
  <c r="O125"/>
  <c r="R125"/>
  <c r="U125"/>
  <c r="X125"/>
  <c r="AF125"/>
  <c r="AP125"/>
  <c r="AS125"/>
  <c r="AR131"/>
  <c r="AR16" s="1"/>
  <c r="L208"/>
  <c r="O208"/>
  <c r="R208"/>
  <c r="U208"/>
  <c r="X208"/>
  <c r="AP208"/>
  <c r="AQ208" s="1"/>
  <c r="AX208"/>
  <c r="P377"/>
  <c r="L424"/>
  <c r="AP424"/>
  <c r="N431"/>
  <c r="Z431"/>
  <c r="AB431" s="1"/>
  <c r="AY252"/>
  <c r="AF431"/>
  <c r="AW431"/>
  <c r="M377"/>
  <c r="AW125"/>
  <c r="O424"/>
  <c r="AX371"/>
  <c r="AE14"/>
  <c r="AA373"/>
  <c r="AR130"/>
  <c r="AO130" s="1"/>
  <c r="AX125"/>
  <c r="AF371"/>
  <c r="E420"/>
  <c r="AE130"/>
  <c r="AE15" s="1"/>
  <c r="N208"/>
  <c r="H14"/>
  <c r="N14"/>
  <c r="T208"/>
  <c r="AK125"/>
  <c r="AO14"/>
  <c r="AA125"/>
  <c r="Z14"/>
  <c r="AJ14"/>
  <c r="AL14"/>
  <c r="AS15"/>
  <c r="L14"/>
  <c r="O14"/>
  <c r="R14"/>
  <c r="AA14"/>
  <c r="AP14"/>
  <c r="AX14"/>
  <c r="V252"/>
  <c r="AR14"/>
  <c r="U15"/>
  <c r="X15"/>
  <c r="AS14"/>
  <c r="AT15"/>
  <c r="I125"/>
  <c r="R15"/>
  <c r="AA15"/>
  <c r="AF15"/>
  <c r="AP15"/>
  <c r="AX15"/>
  <c r="H371"/>
  <c r="H399" s="1"/>
  <c r="H406" s="1"/>
  <c r="U14"/>
  <c r="X14"/>
  <c r="AS371"/>
  <c r="L16"/>
  <c r="O16"/>
  <c r="R16"/>
  <c r="AA16"/>
  <c r="AF16"/>
  <c r="AP16"/>
  <c r="AX16"/>
  <c r="AS16"/>
  <c r="AW16"/>
  <c r="U16"/>
  <c r="X16"/>
  <c r="I16"/>
  <c r="I14"/>
  <c r="AW15"/>
  <c r="AW14"/>
  <c r="AS11"/>
  <c r="AP371"/>
  <c r="AK11"/>
  <c r="AK371"/>
  <c r="AK14"/>
  <c r="AK16"/>
  <c r="AK15"/>
  <c r="AF11"/>
  <c r="AF14"/>
  <c r="AA11"/>
  <c r="X371"/>
  <c r="X11"/>
  <c r="W14"/>
  <c r="U11"/>
  <c r="U371"/>
  <c r="U417" s="1"/>
  <c r="R371"/>
  <c r="R417" s="1"/>
  <c r="R11"/>
  <c r="L11"/>
  <c r="L371"/>
  <c r="L417" s="1"/>
  <c r="L15"/>
  <c r="I371"/>
  <c r="I15"/>
  <c r="K14"/>
  <c r="O11"/>
  <c r="O15"/>
  <c r="AR126"/>
  <c r="AO126" s="1"/>
  <c r="AT16"/>
  <c r="AW11"/>
  <c r="AT126"/>
  <c r="AX11"/>
  <c r="I11"/>
  <c r="P259"/>
  <c r="AY224"/>
  <c r="S287"/>
  <c r="V224"/>
  <c r="AL431" l="1"/>
  <c r="P423"/>
  <c r="AA12"/>
  <c r="AQ431"/>
  <c r="AT431"/>
  <c r="AR405"/>
  <c r="AR434"/>
  <c r="AR431" s="1"/>
  <c r="AA405"/>
  <c r="AA13" s="1"/>
  <c r="AA395"/>
  <c r="K405"/>
  <c r="K402" s="1"/>
  <c r="K395"/>
  <c r="I417"/>
  <c r="J417" s="1"/>
  <c r="I399"/>
  <c r="I406" s="1"/>
  <c r="AW404"/>
  <c r="AW402" s="1"/>
  <c r="AW395"/>
  <c r="Z405"/>
  <c r="Z402" s="1"/>
  <c r="Z395"/>
  <c r="T405"/>
  <c r="N405"/>
  <c r="N402" s="1"/>
  <c r="N395"/>
  <c r="L408"/>
  <c r="M408" s="1"/>
  <c r="M401"/>
  <c r="O405"/>
  <c r="O13" s="1"/>
  <c r="O10" s="1"/>
  <c r="O395"/>
  <c r="P398"/>
  <c r="AK405"/>
  <c r="AK395"/>
  <c r="S398"/>
  <c r="R405"/>
  <c r="R395"/>
  <c r="P401"/>
  <c r="O408"/>
  <c r="P408" s="1"/>
  <c r="H405"/>
  <c r="H395"/>
  <c r="X417"/>
  <c r="AX417"/>
  <c r="AX408"/>
  <c r="AY408" s="1"/>
  <c r="AY401"/>
  <c r="AP395"/>
  <c r="AQ398"/>
  <c r="AP405"/>
  <c r="X405"/>
  <c r="X395"/>
  <c r="Y398"/>
  <c r="J398"/>
  <c r="I405"/>
  <c r="I395"/>
  <c r="AJ405"/>
  <c r="AJ395"/>
  <c r="Q395"/>
  <c r="Q405"/>
  <c r="Q402" s="1"/>
  <c r="AY398"/>
  <c r="AX395"/>
  <c r="AX405"/>
  <c r="AP417"/>
  <c r="AS417"/>
  <c r="AA419"/>
  <c r="AA401"/>
  <c r="AA408" s="1"/>
  <c r="AS395"/>
  <c r="AS405"/>
  <c r="AE405"/>
  <c r="AE402" s="1"/>
  <c r="AE395"/>
  <c r="U395"/>
  <c r="U405"/>
  <c r="V398"/>
  <c r="AF405"/>
  <c r="AF395"/>
  <c r="AR395"/>
  <c r="AR403"/>
  <c r="AX402"/>
  <c r="AO395"/>
  <c r="AO405"/>
  <c r="AO402" s="1"/>
  <c r="W405"/>
  <c r="W402" s="1"/>
  <c r="W395"/>
  <c r="Y395" s="1"/>
  <c r="L405"/>
  <c r="L395"/>
  <c r="M395" s="1"/>
  <c r="M398"/>
  <c r="AQ374"/>
  <c r="AO420"/>
  <c r="AO417" s="1"/>
  <c r="G259"/>
  <c r="AW371"/>
  <c r="AY371" s="1"/>
  <c r="AW420"/>
  <c r="AW417" s="1"/>
  <c r="AG438"/>
  <c r="AL438"/>
  <c r="AQ438"/>
  <c r="AB438"/>
  <c r="AY374"/>
  <c r="AY16"/>
  <c r="AA371"/>
  <c r="G287"/>
  <c r="G245"/>
  <c r="G252"/>
  <c r="F438"/>
  <c r="J371"/>
  <c r="AB130"/>
  <c r="AB15" s="1"/>
  <c r="AO131"/>
  <c r="AO16" s="1"/>
  <c r="S424"/>
  <c r="O371"/>
  <c r="O417" s="1"/>
  <c r="AG431"/>
  <c r="J420"/>
  <c r="F431"/>
  <c r="AO371"/>
  <c r="AL371"/>
  <c r="AR15"/>
  <c r="M178"/>
  <c r="AO11"/>
  <c r="AQ11" s="1"/>
  <c r="AL126"/>
  <c r="AL125" s="1"/>
  <c r="AO125"/>
  <c r="AR125"/>
  <c r="AO15"/>
  <c r="AL130"/>
  <c r="AE126"/>
  <c r="AT11"/>
  <c r="AT10" s="1"/>
  <c r="AT125"/>
  <c r="AA10" l="1"/>
  <c r="AF402"/>
  <c r="AG402" s="1"/>
  <c r="AF13"/>
  <c r="AF10" s="1"/>
  <c r="M405"/>
  <c r="L13"/>
  <c r="L10" s="1"/>
  <c r="V405"/>
  <c r="U13"/>
  <c r="U10" s="1"/>
  <c r="AS402"/>
  <c r="AT402" s="1"/>
  <c r="AS13"/>
  <c r="AS10" s="1"/>
  <c r="AA402"/>
  <c r="AB402" s="1"/>
  <c r="I402"/>
  <c r="I13"/>
  <c r="I10" s="1"/>
  <c r="X402"/>
  <c r="X13"/>
  <c r="X10" s="1"/>
  <c r="S395"/>
  <c r="AK402"/>
  <c r="AK13"/>
  <c r="AK10" s="1"/>
  <c r="AP402"/>
  <c r="AQ402" s="1"/>
  <c r="AP13"/>
  <c r="H402"/>
  <c r="J402" s="1"/>
  <c r="H13"/>
  <c r="R402"/>
  <c r="S402" s="1"/>
  <c r="R13"/>
  <c r="R10" s="1"/>
  <c r="K420"/>
  <c r="K417" s="1"/>
  <c r="K13"/>
  <c r="AR402"/>
  <c r="O402"/>
  <c r="AJ402"/>
  <c r="AJ13"/>
  <c r="AO13"/>
  <c r="AY405"/>
  <c r="AX13"/>
  <c r="P402"/>
  <c r="AQ420"/>
  <c r="AY402"/>
  <c r="Y402"/>
  <c r="AA417"/>
  <c r="AQ405"/>
  <c r="P405"/>
  <c r="P395"/>
  <c r="AY395"/>
  <c r="U402"/>
  <c r="AQ371"/>
  <c r="J395"/>
  <c r="AQ395"/>
  <c r="S405"/>
  <c r="L402"/>
  <c r="M402" s="1"/>
  <c r="J405"/>
  <c r="Y405"/>
  <c r="AL131"/>
  <c r="AL16" s="1"/>
  <c r="K371"/>
  <c r="M371" s="1"/>
  <c r="M13"/>
  <c r="M374"/>
  <c r="AQ417"/>
  <c r="Z126"/>
  <c r="Z125" s="1"/>
  <c r="AL11"/>
  <c r="AL10" s="1"/>
  <c r="Z130"/>
  <c r="AL15"/>
  <c r="AE11"/>
  <c r="AB126"/>
  <c r="AE125"/>
  <c r="AR420" l="1"/>
  <c r="AR13"/>
  <c r="AL402"/>
  <c r="AQ13"/>
  <c r="AP10"/>
  <c r="Z11"/>
  <c r="W126"/>
  <c r="W11" s="1"/>
  <c r="AR371"/>
  <c r="AT371" s="1"/>
  <c r="M417"/>
  <c r="M420"/>
  <c r="AB11"/>
  <c r="AB10" s="1"/>
  <c r="AB125"/>
  <c r="W130"/>
  <c r="Z15"/>
  <c r="W125" l="1"/>
  <c r="W15"/>
  <c r="E208" l="1"/>
  <c r="AW210"/>
  <c r="AW208" s="1"/>
  <c r="E194"/>
  <c r="G194" s="1"/>
  <c r="AR171"/>
  <c r="AV171" s="1"/>
  <c r="AJ171"/>
  <c r="AE171"/>
  <c r="E150" l="1"/>
  <c r="AR143"/>
  <c r="AR142"/>
  <c r="E142"/>
  <c r="G142" s="1"/>
  <c r="Y181"/>
  <c r="S180"/>
  <c r="E20"/>
  <c r="AF27"/>
  <c r="AG27"/>
  <c r="AH27"/>
  <c r="AI27" s="1"/>
  <c r="AJ27"/>
  <c r="AK27"/>
  <c r="AL27"/>
  <c r="AM27"/>
  <c r="AO27"/>
  <c r="AP27"/>
  <c r="AR27"/>
  <c r="AS27"/>
  <c r="AT27"/>
  <c r="AU27"/>
  <c r="AW27"/>
  <c r="AX27"/>
  <c r="AF34"/>
  <c r="AG34"/>
  <c r="AH34"/>
  <c r="AI34" s="1"/>
  <c r="AJ34"/>
  <c r="AK34"/>
  <c r="AL34"/>
  <c r="AM34"/>
  <c r="AO34"/>
  <c r="AP34"/>
  <c r="AR34"/>
  <c r="AS34"/>
  <c r="AT34"/>
  <c r="AU34"/>
  <c r="AW34"/>
  <c r="AX34"/>
  <c r="AF42"/>
  <c r="AG42"/>
  <c r="AH42"/>
  <c r="AI42"/>
  <c r="AJ42"/>
  <c r="AK42"/>
  <c r="AL42"/>
  <c r="AM42"/>
  <c r="AN42"/>
  <c r="AO42"/>
  <c r="AP42"/>
  <c r="AQ42"/>
  <c r="AR42"/>
  <c r="AS42"/>
  <c r="AT42"/>
  <c r="AU42"/>
  <c r="AV42"/>
  <c r="AX42"/>
  <c r="AY42"/>
  <c r="AF43"/>
  <c r="AG43"/>
  <c r="AH43"/>
  <c r="AI43"/>
  <c r="AJ43"/>
  <c r="AK43"/>
  <c r="AL43"/>
  <c r="AM43"/>
  <c r="AN43"/>
  <c r="AO43"/>
  <c r="AP43"/>
  <c r="AQ43"/>
  <c r="AR43"/>
  <c r="AS43"/>
  <c r="AT43"/>
  <c r="AU43"/>
  <c r="AV43"/>
  <c r="AX43"/>
  <c r="AY43"/>
  <c r="AF44"/>
  <c r="AG44"/>
  <c r="AH44"/>
  <c r="AI44"/>
  <c r="AJ44"/>
  <c r="AK44"/>
  <c r="AL44"/>
  <c r="AM44"/>
  <c r="AN44"/>
  <c r="AO44"/>
  <c r="AP44"/>
  <c r="AQ44"/>
  <c r="AR44"/>
  <c r="AS44"/>
  <c r="AT44"/>
  <c r="AU44"/>
  <c r="AV44"/>
  <c r="AW44"/>
  <c r="AX44"/>
  <c r="AY44"/>
  <c r="AF45"/>
  <c r="AG45"/>
  <c r="AH45"/>
  <c r="AI45"/>
  <c r="AJ45"/>
  <c r="AK45"/>
  <c r="AL45"/>
  <c r="AM45"/>
  <c r="AN45"/>
  <c r="AO45"/>
  <c r="AP45"/>
  <c r="AQ45"/>
  <c r="AR45"/>
  <c r="AS45"/>
  <c r="AT45"/>
  <c r="AU45"/>
  <c r="AV45"/>
  <c r="AW45"/>
  <c r="AX45"/>
  <c r="AY45"/>
  <c r="AF46"/>
  <c r="AG46"/>
  <c r="AH46"/>
  <c r="AI46"/>
  <c r="AJ46"/>
  <c r="AK46"/>
  <c r="AL46"/>
  <c r="AM46"/>
  <c r="AN46"/>
  <c r="AO46"/>
  <c r="AP46"/>
  <c r="AQ46"/>
  <c r="AR46"/>
  <c r="AS46"/>
  <c r="AT46"/>
  <c r="AU46"/>
  <c r="AV46"/>
  <c r="AW46"/>
  <c r="AX46"/>
  <c r="AY46"/>
  <c r="AF47"/>
  <c r="AG47"/>
  <c r="AH47"/>
  <c r="AI47"/>
  <c r="AJ47"/>
  <c r="AK47"/>
  <c r="AL47"/>
  <c r="AM47"/>
  <c r="AN47"/>
  <c r="AO47"/>
  <c r="AP47"/>
  <c r="AQ47"/>
  <c r="AR47"/>
  <c r="AS47"/>
  <c r="AT47"/>
  <c r="AU47"/>
  <c r="AV47"/>
  <c r="AW47"/>
  <c r="AX47"/>
  <c r="AY47"/>
  <c r="AF48"/>
  <c r="AG48"/>
  <c r="AH48"/>
  <c r="AI48" s="1"/>
  <c r="AJ48"/>
  <c r="AK48"/>
  <c r="AL48"/>
  <c r="AM48"/>
  <c r="AO48"/>
  <c r="AP48"/>
  <c r="AR48"/>
  <c r="AS48"/>
  <c r="AT48"/>
  <c r="AU48"/>
  <c r="AW48"/>
  <c r="AX48"/>
  <c r="AW43"/>
  <c r="AW21"/>
  <c r="AR179" l="1"/>
  <c r="AR178" s="1"/>
  <c r="AR418"/>
  <c r="AR417" s="1"/>
  <c r="AO10"/>
  <c r="AQ10" s="1"/>
  <c r="AQ12"/>
  <c r="AR439"/>
  <c r="AR438" s="1"/>
  <c r="AT438" s="1"/>
  <c r="AW440"/>
  <c r="AW42"/>
  <c r="AW41" s="1"/>
  <c r="AW20"/>
  <c r="S178"/>
  <c r="S12"/>
  <c r="AW142"/>
  <c r="AY142" s="1"/>
  <c r="AQ34"/>
  <c r="AN27"/>
  <c r="AQ48"/>
  <c r="AV27"/>
  <c r="AQ27"/>
  <c r="AY48"/>
  <c r="AV48"/>
  <c r="AX41"/>
  <c r="AU41"/>
  <c r="AS41"/>
  <c r="AO41"/>
  <c r="AM41"/>
  <c r="AK41"/>
  <c r="AG41"/>
  <c r="AY34"/>
  <c r="AV34"/>
  <c r="AY27"/>
  <c r="AT41"/>
  <c r="AR41"/>
  <c r="AP41"/>
  <c r="AL41"/>
  <c r="AJ41"/>
  <c r="AH41"/>
  <c r="AI41" s="1"/>
  <c r="AF41"/>
  <c r="AN34"/>
  <c r="AN48"/>
  <c r="AW438" l="1"/>
  <c r="AY438" s="1"/>
  <c r="AY440"/>
  <c r="AR11"/>
  <c r="AR10" s="1"/>
  <c r="Y178"/>
  <c r="W134"/>
  <c r="AN41"/>
  <c r="AV41"/>
  <c r="AQ41"/>
  <c r="AY41"/>
  <c r="T375" l="1"/>
  <c r="T421" l="1"/>
  <c r="T396"/>
  <c r="T14"/>
  <c r="E286"/>
  <c r="E285"/>
  <c r="E284"/>
  <c r="E282"/>
  <c r="E281"/>
  <c r="AX280"/>
  <c r="AW280"/>
  <c r="AU280"/>
  <c r="AT280"/>
  <c r="AS280"/>
  <c r="AR280"/>
  <c r="AP280"/>
  <c r="AO280"/>
  <c r="AM280"/>
  <c r="AL280"/>
  <c r="AK280"/>
  <c r="AJ280"/>
  <c r="AH280"/>
  <c r="AG280"/>
  <c r="AF280"/>
  <c r="AE280"/>
  <c r="AC280"/>
  <c r="AB280"/>
  <c r="AA280"/>
  <c r="AA399" s="1"/>
  <c r="AA406" s="1"/>
  <c r="Z280"/>
  <c r="X280"/>
  <c r="W280"/>
  <c r="U280"/>
  <c r="T280"/>
  <c r="R280"/>
  <c r="L280"/>
  <c r="K280"/>
  <c r="E279"/>
  <c r="E278"/>
  <c r="E277"/>
  <c r="E275"/>
  <c r="E274"/>
  <c r="AX273"/>
  <c r="AW273"/>
  <c r="AU273"/>
  <c r="AT273"/>
  <c r="AS273"/>
  <c r="AR273"/>
  <c r="AP273"/>
  <c r="AO273"/>
  <c r="AM273"/>
  <c r="AL273"/>
  <c r="AK273"/>
  <c r="AJ273"/>
  <c r="AH273"/>
  <c r="AG273"/>
  <c r="AF273"/>
  <c r="AC273"/>
  <c r="AB273"/>
  <c r="AA273"/>
  <c r="Z273"/>
  <c r="X273"/>
  <c r="W273"/>
  <c r="U273"/>
  <c r="T273"/>
  <c r="R273"/>
  <c r="S273" s="1"/>
  <c r="Q273"/>
  <c r="O273"/>
  <c r="L273"/>
  <c r="K273"/>
  <c r="E272"/>
  <c r="E271"/>
  <c r="E270"/>
  <c r="E268"/>
  <c r="E267"/>
  <c r="AX266"/>
  <c r="AW266"/>
  <c r="AU266"/>
  <c r="AT266"/>
  <c r="AS266"/>
  <c r="AR266"/>
  <c r="AP266"/>
  <c r="AO266"/>
  <c r="AM266"/>
  <c r="AL266"/>
  <c r="AK266"/>
  <c r="AJ266"/>
  <c r="AH266"/>
  <c r="AG266"/>
  <c r="AF266"/>
  <c r="AE266"/>
  <c r="AC266"/>
  <c r="AB266"/>
  <c r="AA266"/>
  <c r="Z266"/>
  <c r="X266"/>
  <c r="W266"/>
  <c r="U266"/>
  <c r="V266" s="1"/>
  <c r="R266"/>
  <c r="Q266"/>
  <c r="O266"/>
  <c r="N266"/>
  <c r="L266"/>
  <c r="K266"/>
  <c r="F177"/>
  <c r="E177"/>
  <c r="F176"/>
  <c r="E176"/>
  <c r="F175"/>
  <c r="E175"/>
  <c r="F173"/>
  <c r="E173"/>
  <c r="F172"/>
  <c r="E172"/>
  <c r="E243"/>
  <c r="E242"/>
  <c r="E240"/>
  <c r="E239"/>
  <c r="AY238"/>
  <c r="AV238"/>
  <c r="AT238"/>
  <c r="AS238"/>
  <c r="AP238"/>
  <c r="AO238"/>
  <c r="AM238"/>
  <c r="AL238"/>
  <c r="AK238"/>
  <c r="AJ238"/>
  <c r="AG238"/>
  <c r="AF238"/>
  <c r="AC238"/>
  <c r="AB238"/>
  <c r="AA238"/>
  <c r="X238"/>
  <c r="W238"/>
  <c r="U238"/>
  <c r="T238"/>
  <c r="R238"/>
  <c r="Q238"/>
  <c r="O238"/>
  <c r="N238"/>
  <c r="L238"/>
  <c r="K238"/>
  <c r="AK399" l="1"/>
  <c r="AK406" s="1"/>
  <c r="AJ399"/>
  <c r="AJ406" s="1"/>
  <c r="AO399"/>
  <c r="AO406" s="1"/>
  <c r="AT399"/>
  <c r="AP399"/>
  <c r="AP406" s="1"/>
  <c r="AL399"/>
  <c r="T403"/>
  <c r="T402" s="1"/>
  <c r="V402" s="1"/>
  <c r="T395"/>
  <c r="V395" s="1"/>
  <c r="AF399"/>
  <c r="AF406" s="1"/>
  <c r="S266"/>
  <c r="X399"/>
  <c r="X406" s="1"/>
  <c r="AS399"/>
  <c r="AS406" s="1"/>
  <c r="AX399"/>
  <c r="AX406" s="1"/>
  <c r="AV266"/>
  <c r="F266"/>
  <c r="AD273"/>
  <c r="F273"/>
  <c r="F280"/>
  <c r="AN280"/>
  <c r="AN238"/>
  <c r="AI238"/>
  <c r="F171"/>
  <c r="Q280"/>
  <c r="E273"/>
  <c r="E266"/>
  <c r="E280"/>
  <c r="E238"/>
  <c r="N273"/>
  <c r="P273" s="1"/>
  <c r="AE273"/>
  <c r="AI273" s="1"/>
  <c r="Z238"/>
  <c r="V273"/>
  <c r="Y273"/>
  <c r="AY273"/>
  <c r="N420" l="1"/>
  <c r="N417" s="1"/>
  <c r="P417" s="1"/>
  <c r="N13"/>
  <c r="T420"/>
  <c r="T417" s="1"/>
  <c r="V417" s="1"/>
  <c r="T13"/>
  <c r="AE420"/>
  <c r="AE417" s="1"/>
  <c r="AE13"/>
  <c r="AE10" s="1"/>
  <c r="Z420"/>
  <c r="Z417" s="1"/>
  <c r="Z13"/>
  <c r="W420"/>
  <c r="W417" s="1"/>
  <c r="Y417" s="1"/>
  <c r="W13"/>
  <c r="V374"/>
  <c r="AE371"/>
  <c r="AG371" s="1"/>
  <c r="AG399" s="1"/>
  <c r="P420"/>
  <c r="Y420"/>
  <c r="Y374"/>
  <c r="P374"/>
  <c r="G280"/>
  <c r="V13"/>
  <c r="T371"/>
  <c r="V371" s="1"/>
  <c r="W371"/>
  <c r="W10"/>
  <c r="P13"/>
  <c r="N371"/>
  <c r="P371" s="1"/>
  <c r="Z371"/>
  <c r="AB371" s="1"/>
  <c r="AB399" s="1"/>
  <c r="G266"/>
  <c r="G238"/>
  <c r="G273"/>
  <c r="E223"/>
  <c r="E222"/>
  <c r="E219"/>
  <c r="E218"/>
  <c r="AX217"/>
  <c r="AW217"/>
  <c r="AU217"/>
  <c r="AT217"/>
  <c r="AS217"/>
  <c r="AR217"/>
  <c r="AP217"/>
  <c r="AO217"/>
  <c r="AM217"/>
  <c r="AL217"/>
  <c r="AK217"/>
  <c r="AJ217"/>
  <c r="AH217"/>
  <c r="AG217"/>
  <c r="AF217"/>
  <c r="AE217"/>
  <c r="AC217"/>
  <c r="AB217"/>
  <c r="AA217"/>
  <c r="Z217"/>
  <c r="X217"/>
  <c r="W217"/>
  <c r="U217"/>
  <c r="T217"/>
  <c r="R217"/>
  <c r="Q217"/>
  <c r="O217"/>
  <c r="N217"/>
  <c r="L217"/>
  <c r="K217"/>
  <c r="F200"/>
  <c r="E200"/>
  <c r="F199"/>
  <c r="E199"/>
  <c r="F198"/>
  <c r="E198"/>
  <c r="E143"/>
  <c r="E439" s="1"/>
  <c r="E145"/>
  <c r="E181" s="1"/>
  <c r="E13" s="1"/>
  <c r="F145"/>
  <c r="E146"/>
  <c r="E442" s="1"/>
  <c r="F146"/>
  <c r="E147"/>
  <c r="E443" s="1"/>
  <c r="F147"/>
  <c r="E148"/>
  <c r="E444" s="1"/>
  <c r="F148"/>
  <c r="E151"/>
  <c r="F151"/>
  <c r="G153"/>
  <c r="E154"/>
  <c r="F154"/>
  <c r="E155"/>
  <c r="F155"/>
  <c r="E156"/>
  <c r="F156"/>
  <c r="E135"/>
  <c r="E138"/>
  <c r="E139"/>
  <c r="F139"/>
  <c r="E140"/>
  <c r="F140"/>
  <c r="E21"/>
  <c r="F21"/>
  <c r="F126" s="1"/>
  <c r="F22"/>
  <c r="F23"/>
  <c r="F24"/>
  <c r="F129" s="1"/>
  <c r="E25"/>
  <c r="F25"/>
  <c r="F130" s="1"/>
  <c r="E26"/>
  <c r="F26"/>
  <c r="F131" s="1"/>
  <c r="AW150"/>
  <c r="AY150" s="1"/>
  <c r="AL150"/>
  <c r="AK150"/>
  <c r="AK417" s="1"/>
  <c r="AG150"/>
  <c r="AF150"/>
  <c r="AF417" s="1"/>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127"/>
  <c r="AY412" s="1"/>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128"/>
  <c r="AY413" s="1"/>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129"/>
  <c r="AY414" s="1"/>
  <c r="I415"/>
  <c r="J415"/>
  <c r="L415"/>
  <c r="M415"/>
  <c r="O415"/>
  <c r="P415"/>
  <c r="R415"/>
  <c r="S415"/>
  <c r="U415"/>
  <c r="V415"/>
  <c r="W415"/>
  <c r="X415"/>
  <c r="Y415"/>
  <c r="Z415"/>
  <c r="AA415"/>
  <c r="AB415"/>
  <c r="AC415"/>
  <c r="AD415"/>
  <c r="AE415"/>
  <c r="AF415"/>
  <c r="AH415"/>
  <c r="AI415"/>
  <c r="AK415"/>
  <c r="AL415"/>
  <c r="AM415"/>
  <c r="AN415"/>
  <c r="AO415"/>
  <c r="AP415"/>
  <c r="AQ415"/>
  <c r="AR415"/>
  <c r="AS415"/>
  <c r="AT415"/>
  <c r="AU415"/>
  <c r="AV415"/>
  <c r="AW415"/>
  <c r="AX415"/>
  <c r="AY130"/>
  <c r="I416"/>
  <c r="J416"/>
  <c r="L416"/>
  <c r="M131"/>
  <c r="M416" s="1"/>
  <c r="O416"/>
  <c r="P131"/>
  <c r="P416" s="1"/>
  <c r="R416"/>
  <c r="S131"/>
  <c r="S416" s="1"/>
  <c r="U416"/>
  <c r="V131"/>
  <c r="V416" s="1"/>
  <c r="X416"/>
  <c r="Y131"/>
  <c r="Y416" s="1"/>
  <c r="AA416"/>
  <c r="AC416"/>
  <c r="AD131"/>
  <c r="AD416" s="1"/>
  <c r="AF416"/>
  <c r="AH416"/>
  <c r="AI131"/>
  <c r="AK416"/>
  <c r="AL416"/>
  <c r="AM416"/>
  <c r="AN131"/>
  <c r="AO416"/>
  <c r="AP416"/>
  <c r="AQ131"/>
  <c r="AQ416" s="1"/>
  <c r="AR416"/>
  <c r="AS416"/>
  <c r="AT416"/>
  <c r="AU416"/>
  <c r="AV131"/>
  <c r="AW416"/>
  <c r="AX416"/>
  <c r="AY131"/>
  <c r="AY416" s="1"/>
  <c r="I411"/>
  <c r="J411"/>
  <c r="L411"/>
  <c r="M411"/>
  <c r="O411"/>
  <c r="P411"/>
  <c r="R411"/>
  <c r="S411"/>
  <c r="U411"/>
  <c r="V411"/>
  <c r="W411"/>
  <c r="X411"/>
  <c r="Y411"/>
  <c r="Z411"/>
  <c r="AA411"/>
  <c r="AB411"/>
  <c r="AC411"/>
  <c r="AD411"/>
  <c r="AE411"/>
  <c r="AF411"/>
  <c r="AH411"/>
  <c r="AI411"/>
  <c r="AK411"/>
  <c r="AL411"/>
  <c r="AM411"/>
  <c r="AN411"/>
  <c r="AO411"/>
  <c r="AP411"/>
  <c r="AQ411"/>
  <c r="AR411"/>
  <c r="AS411"/>
  <c r="AT411"/>
  <c r="AU411"/>
  <c r="AV411"/>
  <c r="AW411"/>
  <c r="AX411"/>
  <c r="AY126"/>
  <c r="AP20"/>
  <c r="AX20"/>
  <c r="AY20" s="1"/>
  <c r="Q420" l="1"/>
  <c r="Q417" s="1"/>
  <c r="S417" s="1"/>
  <c r="Q13"/>
  <c r="V420"/>
  <c r="Y371"/>
  <c r="W399"/>
  <c r="W406" s="1"/>
  <c r="F179"/>
  <c r="F184"/>
  <c r="F182"/>
  <c r="F183"/>
  <c r="E429"/>
  <c r="E183"/>
  <c r="E428"/>
  <c r="E182"/>
  <c r="E372"/>
  <c r="E430"/>
  <c r="E184"/>
  <c r="E425"/>
  <c r="E179"/>
  <c r="E375"/>
  <c r="AD217"/>
  <c r="F217"/>
  <c r="F411"/>
  <c r="F415"/>
  <c r="F416"/>
  <c r="F414"/>
  <c r="F413"/>
  <c r="F412"/>
  <c r="Z10"/>
  <c r="S420"/>
  <c r="F211"/>
  <c r="G211" s="1"/>
  <c r="F213"/>
  <c r="E441"/>
  <c r="E438" s="1"/>
  <c r="F210"/>
  <c r="E213"/>
  <c r="E436"/>
  <c r="S374"/>
  <c r="F212"/>
  <c r="F214"/>
  <c r="Y13"/>
  <c r="G152"/>
  <c r="E212"/>
  <c r="E435"/>
  <c r="E214"/>
  <c r="E437"/>
  <c r="E377"/>
  <c r="AV416"/>
  <c r="AJ131"/>
  <c r="AY411"/>
  <c r="AJ126"/>
  <c r="T126"/>
  <c r="E376"/>
  <c r="AI416"/>
  <c r="Z131"/>
  <c r="AY415"/>
  <c r="AJ130"/>
  <c r="T130"/>
  <c r="Q371"/>
  <c r="S371" s="1"/>
  <c r="S13"/>
  <c r="AN416"/>
  <c r="AE131"/>
  <c r="F128"/>
  <c r="G23"/>
  <c r="F127"/>
  <c r="G22"/>
  <c r="E217"/>
  <c r="G150"/>
  <c r="AW410"/>
  <c r="AU410"/>
  <c r="AS410"/>
  <c r="AO410"/>
  <c r="AM410"/>
  <c r="AK410"/>
  <c r="AC410"/>
  <c r="AA410"/>
  <c r="U410"/>
  <c r="O410"/>
  <c r="AX410"/>
  <c r="AT410"/>
  <c r="AR410"/>
  <c r="AP410"/>
  <c r="AL410"/>
  <c r="AH410"/>
  <c r="AF410"/>
  <c r="X410"/>
  <c r="R410"/>
  <c r="L410"/>
  <c r="I410"/>
  <c r="AU372"/>
  <c r="E414"/>
  <c r="E413"/>
  <c r="E412"/>
  <c r="AM372"/>
  <c r="AH372"/>
  <c r="AC372"/>
  <c r="M11"/>
  <c r="AU377"/>
  <c r="AU398" s="1"/>
  <c r="AM377"/>
  <c r="AM398" s="1"/>
  <c r="AH377"/>
  <c r="AH398" s="1"/>
  <c r="AC377"/>
  <c r="AU376"/>
  <c r="AM376"/>
  <c r="AH376"/>
  <c r="AC376"/>
  <c r="AU375"/>
  <c r="AM375"/>
  <c r="AH375"/>
  <c r="AC375"/>
  <c r="AU373"/>
  <c r="AM373"/>
  <c r="AH373"/>
  <c r="AC373"/>
  <c r="V12"/>
  <c r="P12"/>
  <c r="J12"/>
  <c r="V16"/>
  <c r="P16"/>
  <c r="J16"/>
  <c r="J13"/>
  <c r="F20"/>
  <c r="G20" s="1"/>
  <c r="AH420" l="1"/>
  <c r="AM420"/>
  <c r="AU420"/>
  <c r="AM405"/>
  <c r="AM13" s="1"/>
  <c r="AN13" s="1"/>
  <c r="AN398"/>
  <c r="AH419"/>
  <c r="AH401"/>
  <c r="AH421"/>
  <c r="AH396"/>
  <c r="AH403" s="1"/>
  <c r="AH422"/>
  <c r="AH397"/>
  <c r="AH404" s="1"/>
  <c r="AH12" s="1"/>
  <c r="AI12" s="1"/>
  <c r="AH405"/>
  <c r="AH13" s="1"/>
  <c r="AI13" s="1"/>
  <c r="AI398"/>
  <c r="AC418"/>
  <c r="AC400"/>
  <c r="AC407" s="1"/>
  <c r="AM422"/>
  <c r="AM397"/>
  <c r="AM404" s="1"/>
  <c r="AM12" s="1"/>
  <c r="AH418"/>
  <c r="AH400"/>
  <c r="AH407" s="1"/>
  <c r="AU419"/>
  <c r="AU401"/>
  <c r="AU421"/>
  <c r="AU396"/>
  <c r="AU403" s="1"/>
  <c r="AU422"/>
  <c r="AU397"/>
  <c r="AU404" s="1"/>
  <c r="AU12" s="1"/>
  <c r="AV12" s="1"/>
  <c r="AU405"/>
  <c r="AU13" s="1"/>
  <c r="AV13" s="1"/>
  <c r="AV398"/>
  <c r="AM418"/>
  <c r="AM400"/>
  <c r="AM407" s="1"/>
  <c r="AU418"/>
  <c r="AU400"/>
  <c r="AU407" s="1"/>
  <c r="AM419"/>
  <c r="AM401"/>
  <c r="AM421"/>
  <c r="AM396"/>
  <c r="AM403" s="1"/>
  <c r="AC419"/>
  <c r="AC401"/>
  <c r="AC408" s="1"/>
  <c r="AC421"/>
  <c r="AC396"/>
  <c r="AC403" s="1"/>
  <c r="AC422"/>
  <c r="AC397"/>
  <c r="AC404" s="1"/>
  <c r="AC12" s="1"/>
  <c r="AC423"/>
  <c r="AC398"/>
  <c r="E421"/>
  <c r="E396"/>
  <c r="E403" s="1"/>
  <c r="E422"/>
  <c r="E397"/>
  <c r="E423"/>
  <c r="E418"/>
  <c r="E400"/>
  <c r="E407" s="1"/>
  <c r="AV377"/>
  <c r="AU423"/>
  <c r="AD374"/>
  <c r="AC420"/>
  <c r="AD420" s="1"/>
  <c r="AI377"/>
  <c r="AH423"/>
  <c r="AN377"/>
  <c r="AM423"/>
  <c r="AN423" s="1"/>
  <c r="AM371"/>
  <c r="AM399" s="1"/>
  <c r="AM406" s="1"/>
  <c r="AN374"/>
  <c r="AU371"/>
  <c r="AU399" s="1"/>
  <c r="AU406" s="1"/>
  <c r="AV374"/>
  <c r="AH371"/>
  <c r="AH399" s="1"/>
  <c r="AH406" s="1"/>
  <c r="AI374"/>
  <c r="G412"/>
  <c r="G413"/>
  <c r="E14"/>
  <c r="F375"/>
  <c r="F396" s="1"/>
  <c r="F410"/>
  <c r="G210"/>
  <c r="F208"/>
  <c r="G208" s="1"/>
  <c r="F373"/>
  <c r="F376"/>
  <c r="F397" s="1"/>
  <c r="F372"/>
  <c r="F400" s="1"/>
  <c r="F377"/>
  <c r="F398" s="1"/>
  <c r="F374"/>
  <c r="F420" s="1"/>
  <c r="AM15"/>
  <c r="AH14"/>
  <c r="AH15"/>
  <c r="AH16"/>
  <c r="AI423"/>
  <c r="AC11"/>
  <c r="AN420"/>
  <c r="AC14"/>
  <c r="AC15"/>
  <c r="AC16"/>
  <c r="AU11"/>
  <c r="AI420"/>
  <c r="AU15"/>
  <c r="AM11"/>
  <c r="AM14"/>
  <c r="AH11"/>
  <c r="AI11" s="1"/>
  <c r="AU14"/>
  <c r="AU16"/>
  <c r="AV16" s="1"/>
  <c r="AV423"/>
  <c r="AV420"/>
  <c r="AM16"/>
  <c r="AY410"/>
  <c r="E373"/>
  <c r="AJ15"/>
  <c r="AG130"/>
  <c r="AJ415"/>
  <c r="AJ125"/>
  <c r="AG126"/>
  <c r="AJ11"/>
  <c r="AJ10" s="1"/>
  <c r="AJ411"/>
  <c r="Q130"/>
  <c r="T15"/>
  <c r="T415"/>
  <c r="Q126"/>
  <c r="T125"/>
  <c r="T11"/>
  <c r="T10" s="1"/>
  <c r="T411"/>
  <c r="AJ16"/>
  <c r="AG131"/>
  <c r="AJ416"/>
  <c r="AE16"/>
  <c r="AB131"/>
  <c r="AE416"/>
  <c r="AE410" s="1"/>
  <c r="W131"/>
  <c r="Z16"/>
  <c r="Z416"/>
  <c r="Z410" s="1"/>
  <c r="G128"/>
  <c r="G127"/>
  <c r="F125"/>
  <c r="G217"/>
  <c r="J15"/>
  <c r="V15"/>
  <c r="V14"/>
  <c r="J14"/>
  <c r="M12"/>
  <c r="AY125"/>
  <c r="M16"/>
  <c r="J11"/>
  <c r="P11"/>
  <c r="V11"/>
  <c r="AC371"/>
  <c r="AC399" s="1"/>
  <c r="AC406" s="1"/>
  <c r="AH395" l="1"/>
  <c r="AI395" s="1"/>
  <c r="E404"/>
  <c r="E433"/>
  <c r="F404"/>
  <c r="AU395"/>
  <c r="AV395" s="1"/>
  <c r="AC405"/>
  <c r="AC395"/>
  <c r="AD395" s="1"/>
  <c r="AD398"/>
  <c r="AU408"/>
  <c r="AV408" s="1"/>
  <c r="AV401"/>
  <c r="F406"/>
  <c r="F407"/>
  <c r="AH402"/>
  <c r="AI402" s="1"/>
  <c r="AI405"/>
  <c r="AM395"/>
  <c r="AN395" s="1"/>
  <c r="F403"/>
  <c r="F11" s="1"/>
  <c r="AN401"/>
  <c r="AM408"/>
  <c r="AN408" s="1"/>
  <c r="AU402"/>
  <c r="AV402" s="1"/>
  <c r="AV405"/>
  <c r="AH408"/>
  <c r="AI408" s="1"/>
  <c r="AI401"/>
  <c r="AM402"/>
  <c r="AN402" s="1"/>
  <c r="AN405"/>
  <c r="F419"/>
  <c r="F401"/>
  <c r="E395"/>
  <c r="E405"/>
  <c r="E419"/>
  <c r="E401"/>
  <c r="E408" s="1"/>
  <c r="G398"/>
  <c r="F395"/>
  <c r="AD371"/>
  <c r="AC417"/>
  <c r="AD417" s="1"/>
  <c r="AV371"/>
  <c r="AU417"/>
  <c r="AI371"/>
  <c r="AH417"/>
  <c r="AI417" s="1"/>
  <c r="AN371"/>
  <c r="AM417"/>
  <c r="AN417" s="1"/>
  <c r="F418"/>
  <c r="F15"/>
  <c r="F422"/>
  <c r="F14"/>
  <c r="F421"/>
  <c r="F16"/>
  <c r="F423"/>
  <c r="G423" s="1"/>
  <c r="AN16"/>
  <c r="AI16"/>
  <c r="G377"/>
  <c r="F371"/>
  <c r="AU10"/>
  <c r="AV10" s="1"/>
  <c r="AM10"/>
  <c r="AN10" s="1"/>
  <c r="AH10"/>
  <c r="AI10" s="1"/>
  <c r="G374"/>
  <c r="AV417"/>
  <c r="AG125"/>
  <c r="AG11"/>
  <c r="AG10" s="1"/>
  <c r="AG411"/>
  <c r="AB16"/>
  <c r="AB416"/>
  <c r="AB410" s="1"/>
  <c r="AG15"/>
  <c r="AG415"/>
  <c r="N126"/>
  <c r="Q11"/>
  <c r="Q125"/>
  <c r="Q411"/>
  <c r="E371"/>
  <c r="E406" s="1"/>
  <c r="AJ410"/>
  <c r="T131"/>
  <c r="W16"/>
  <c r="W416"/>
  <c r="W410" s="1"/>
  <c r="AG16"/>
  <c r="AG416"/>
  <c r="N130"/>
  <c r="Q15"/>
  <c r="Q415"/>
  <c r="Y10"/>
  <c r="V10"/>
  <c r="G438"/>
  <c r="AC402" l="1"/>
  <c r="AC13"/>
  <c r="E431"/>
  <c r="G433"/>
  <c r="AD402"/>
  <c r="F402"/>
  <c r="G395"/>
  <c r="F408"/>
  <c r="G408" s="1"/>
  <c r="AD405"/>
  <c r="F405"/>
  <c r="G401"/>
  <c r="F417"/>
  <c r="E402"/>
  <c r="Q10"/>
  <c r="S10" s="1"/>
  <c r="G419"/>
  <c r="N15"/>
  <c r="K130"/>
  <c r="N415"/>
  <c r="N11"/>
  <c r="N125"/>
  <c r="K126"/>
  <c r="N411"/>
  <c r="AG410"/>
  <c r="T16"/>
  <c r="Q131"/>
  <c r="T416"/>
  <c r="T410" s="1"/>
  <c r="G431"/>
  <c r="G371"/>
  <c r="AD13" l="1"/>
  <c r="AC10"/>
  <c r="AD10" s="1"/>
  <c r="G405"/>
  <c r="G402"/>
  <c r="N10"/>
  <c r="P10" s="1"/>
  <c r="H126"/>
  <c r="K11"/>
  <c r="K125"/>
  <c r="K411"/>
  <c r="H130"/>
  <c r="K15"/>
  <c r="K415"/>
  <c r="N131"/>
  <c r="Q16"/>
  <c r="Q416"/>
  <c r="Q410" s="1"/>
  <c r="H25" i="3"/>
  <c r="E25"/>
  <c r="D23"/>
  <c r="K8" i="2"/>
  <c r="Z8"/>
  <c r="Y9"/>
  <c r="B24" i="8"/>
  <c r="D23"/>
  <c r="C22" s="1"/>
  <c r="D22" s="1"/>
  <c r="D21"/>
  <c r="D20"/>
  <c r="D18"/>
  <c r="C17" s="1"/>
  <c r="D17" s="1"/>
  <c r="D16"/>
  <c r="D15"/>
  <c r="D13"/>
  <c r="D12"/>
  <c r="C11" s="1"/>
  <c r="D11" s="1"/>
  <c r="D10"/>
  <c r="D9"/>
  <c r="C8" s="1"/>
  <c r="D8" s="1"/>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K10" i="13" l="1"/>
  <c r="M10" s="1"/>
  <c r="H15"/>
  <c r="H415"/>
  <c r="E415" s="1"/>
  <c r="E130"/>
  <c r="E15" s="1"/>
  <c r="H125"/>
  <c r="H11"/>
  <c r="H411"/>
  <c r="E126"/>
  <c r="E11" s="1"/>
  <c r="K131"/>
  <c r="N16"/>
  <c r="N416"/>
  <c r="N410" s="1"/>
  <c r="C14" i="8"/>
  <c r="D14" s="1"/>
  <c r="C19"/>
  <c r="D19" s="1"/>
  <c r="D5"/>
  <c r="C24" l="1"/>
  <c r="H10" i="13"/>
  <c r="J10" s="1"/>
  <c r="E411"/>
  <c r="E125"/>
  <c r="G125" s="1"/>
  <c r="K16"/>
  <c r="H131"/>
  <c r="K416"/>
  <c r="K410" s="1"/>
  <c r="D24" i="8"/>
  <c r="G11" i="13" l="1"/>
  <c r="H16"/>
  <c r="H416"/>
  <c r="E131"/>
  <c r="E16" s="1"/>
  <c r="G16" s="1"/>
  <c r="E416" l="1"/>
  <c r="H410"/>
  <c r="E410" l="1"/>
  <c r="G410" s="1"/>
  <c r="E9" i="5"/>
  <c r="G9" s="1"/>
  <c r="F181" i="13"/>
  <c r="F13" s="1"/>
  <c r="AX427"/>
  <c r="AX426"/>
  <c r="F180" l="1"/>
  <c r="F427"/>
  <c r="G427" s="1"/>
  <c r="AY427"/>
  <c r="F426"/>
  <c r="AX424"/>
  <c r="AX10"/>
  <c r="G137"/>
  <c r="F178" l="1"/>
  <c r="F12"/>
  <c r="F424"/>
  <c r="F10" l="1"/>
  <c r="G174"/>
  <c r="E171"/>
  <c r="G171" s="1"/>
  <c r="G420"/>
  <c r="AY417" l="1"/>
  <c r="AY420"/>
  <c r="AY13"/>
  <c r="AW171"/>
  <c r="G181"/>
  <c r="E417"/>
  <c r="G417" s="1"/>
  <c r="G13" l="1"/>
  <c r="AY136"/>
  <c r="AW426"/>
  <c r="AY426" s="1"/>
  <c r="AW134"/>
  <c r="AY134" s="1"/>
  <c r="E426"/>
  <c r="AW180"/>
  <c r="AW178" s="1"/>
  <c r="G136" l="1"/>
  <c r="AW424"/>
  <c r="AY424" s="1"/>
  <c r="G426"/>
  <c r="E424"/>
  <c r="G424" s="1"/>
  <c r="G134"/>
  <c r="E180"/>
  <c r="E12" s="1"/>
  <c r="AW12"/>
  <c r="E178" l="1"/>
  <c r="G178" s="1"/>
  <c r="G180"/>
  <c r="AW10"/>
  <c r="AY10" s="1"/>
  <c r="AY12"/>
  <c r="G12" l="1"/>
  <c r="E10"/>
  <c r="G10" s="1"/>
</calcChain>
</file>

<file path=xl/sharedStrings.xml><?xml version="1.0" encoding="utf-8"?>
<sst xmlns="http://schemas.openxmlformats.org/spreadsheetml/2006/main" count="1299" uniqueCount="464">
  <si>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</si>
  <si>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</si>
  <si>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</si>
  <si>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</si>
  <si>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</si>
  <si>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</si>
  <si>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</si>
  <si>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</si>
  <si>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</si>
  <si>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</si>
  <si>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</si>
  <si>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</si>
  <si>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</si>
  <si>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</si>
  <si>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</si>
  <si>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</si>
  <si>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</si>
  <si>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</si>
  <si>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</si>
  <si>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</si>
  <si>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</si>
  <si>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</si>
  <si>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</si>
  <si>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</si>
  <si>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</si>
  <si>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</si>
  <si>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</si>
  <si>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</si>
  <si>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</si>
  <si>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</si>
  <si>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</si>
  <si>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</si>
  <si>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</si>
  <si>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</si>
  <si>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</si>
  <si>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</si>
  <si>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</si>
  <si>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</si>
  <si>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</si>
  <si>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</si>
  <si>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</si>
  <si>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</si>
  <si>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Наименование показателей результатов</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</si>
  <si>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</si>
  <si>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</si>
  <si>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</si>
  <si>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</si>
  <si>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</si>
  <si>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</si>
  <si>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</si>
  <si>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</si>
  <si>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</si>
  <si>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</si>
  <si>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</si>
  <si>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</si>
  <si>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</si>
  <si>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</si>
  <si>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</si>
  <si>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</si>
  <si>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</si>
  <si>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</si>
  <si>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</si>
  <si>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</si>
  <si>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</si>
  <si>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</si>
  <si>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</si>
  <si>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</si>
  <si>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</si>
  <si>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</si>
  <si>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</si>
  <si>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</si>
  <si>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</si>
  <si>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</si>
  <si>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</si>
  <si>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</si>
  <si>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</si>
  <si>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</si>
  <si>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</si>
  <si>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</si>
  <si>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</si>
  <si>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</si>
  <si>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</si>
  <si>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</si>
  <si>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</si>
  <si>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</si>
  <si>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</si>
  <si>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</si>
  <si>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</si>
  <si>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</si>
  <si>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</si>
  <si>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</si>
  <si>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</si>
  <si>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</si>
  <si>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</si>
  <si>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</si>
  <si>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</si>
  <si>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</si>
  <si>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</si>
  <si>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</si>
  <si>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</si>
  <si>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</si>
  <si>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</si>
  <si>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</si>
  <si>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</si>
  <si>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</si>
  <si>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</si>
  <si>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</si>
  <si>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</si>
  <si>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</si>
  <si>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</si>
  <si>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</si>
  <si>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</si>
  <si>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</si>
  <si>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</si>
  <si>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</si>
  <si>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</si>
  <si>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</si>
  <si>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</si>
  <si>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</si>
  <si>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</si>
  <si>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</si>
  <si>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</si>
  <si>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</si>
  <si>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</si>
  <si>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</si>
  <si>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</si>
  <si>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</si>
  <si>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</si>
  <si>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</si>
  <si>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</si>
  <si>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</si>
  <si>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</si>
  <si>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</si>
  <si>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</si>
  <si>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</si>
  <si>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</si>
  <si>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</si>
  <si>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</si>
  <si>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</si>
  <si>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</si>
  <si>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</si>
  <si>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</si>
  <si>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</si>
  <si>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</si>
  <si>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</si>
  <si>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</si>
  <si>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</si>
  <si>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</si>
  <si>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</si>
  <si>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</si>
  <si>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</si>
  <si>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</si>
  <si>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</si>
  <si>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</si>
  <si>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</si>
  <si>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</si>
  <si>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</si>
  <si>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</si>
  <si>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</si>
  <si>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</si>
  <si>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</si>
  <si>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</si>
  <si>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</si>
  <si>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</si>
  <si>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</si>
  <si>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</si>
  <si>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</si>
  <si>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</si>
  <si>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</si>
  <si>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</si>
  <si>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</si>
  <si>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</si>
  <si>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</si>
  <si>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</si>
  <si>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</si>
  <si>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</si>
  <si>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</si>
  <si>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</si>
  <si>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</si>
  <si>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</si>
  <si>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</si>
  <si>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</si>
  <si>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</si>
  <si>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</si>
  <si>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</si>
  <si>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</si>
  <si>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</si>
  <si>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</si>
  <si>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</si>
  <si>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</si>
  <si>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</si>
  <si>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</si>
  <si>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</si>
  <si>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</si>
  <si>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</si>
  <si>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</si>
  <si>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</si>
  <si>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</si>
  <si>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</si>
  <si>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</si>
  <si>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</si>
  <si>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</si>
  <si>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</si>
  <si>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</si>
  <si>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</si>
  <si>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</si>
  <si>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</si>
  <si>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</si>
  <si>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</si>
  <si>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</si>
  <si>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</si>
  <si>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</si>
  <si>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</si>
  <si>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</si>
  <si>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</si>
  <si>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</si>
  <si>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</si>
  <si>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</si>
  <si>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</si>
  <si>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</si>
  <si>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</si>
  <si>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</si>
  <si>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</si>
  <si>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</si>
  <si>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</si>
  <si>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</si>
  <si>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</si>
  <si>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</si>
  <si>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</si>
  <si>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</si>
  <si>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</si>
  <si>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</si>
  <si>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</si>
  <si>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</si>
  <si>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</si>
  <si>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</si>
  <si>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</si>
  <si>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</si>
  <si>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</si>
  <si>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</si>
  <si>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</si>
  <si>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</si>
  <si>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</si>
  <si>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</si>
  <si>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</si>
  <si>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</si>
  <si>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</si>
  <si>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</si>
  <si>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</si>
  <si>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</si>
  <si>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</si>
  <si>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</si>
  <si>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</si>
  <si>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</si>
  <si>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</si>
  <si>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</si>
  <si>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</si>
  <si>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Показатели непосредственных результатов</t>
  </si>
  <si>
    <t xml:space="preserve">Показатели конечных результатов </t>
  </si>
  <si>
    <t>Всего</t>
  </si>
  <si>
    <t>тыс. рублей</t>
  </si>
  <si>
    <t>1.1</t>
  </si>
  <si>
    <t>Ответственный исполнитель /соисполнитель</t>
  </si>
  <si>
    <t>фактически
профинансировано</t>
  </si>
  <si>
    <t>Таблица 3</t>
  </si>
  <si>
    <t>1.</t>
  </si>
  <si>
    <t>2.</t>
  </si>
  <si>
    <t>Информация о контрактной системе в сфере закупок:</t>
  </si>
  <si>
    <t xml:space="preserve">объем закупок, тыс. рублей  </t>
  </si>
  <si>
    <t>количество заявок, единиц</t>
  </si>
  <si>
    <t>объем не обеспеченных контрактами средств, тыс. рублей;                                                                                              причины отсутствия контрактных обязательств по ним</t>
  </si>
  <si>
    <t>3.</t>
  </si>
  <si>
    <t>Причины невыполнения программных мероприятий и отклонения фактически исполненных расходных обязательств над запланированными</t>
  </si>
  <si>
    <t>4.</t>
  </si>
  <si>
    <t>привлеченные средства</t>
  </si>
  <si>
    <t>Наименование мероприятий муниципальной программы*</t>
  </si>
  <si>
    <t>Всего по муниципальной программе</t>
  </si>
  <si>
    <t>График (сетевой график)реализации  муниципальной программы</t>
  </si>
  <si>
    <t>Всего по муниципальной программе (в разрезе исполнителей, соисполнителей):</t>
  </si>
  <si>
    <t>Базовый показатель на начало реализации муниципальной программы</t>
  </si>
  <si>
    <t>наименование нормативного правового акта об утверждении муниципальной программы дата, номер (в редакции от дата, номер постановления)</t>
  </si>
  <si>
    <t>Результаты реализации муниципальной программы</t>
  </si>
  <si>
    <t xml:space="preserve">Наличие, объемы и состояние объектов незавершенного строительства, в том числе:
местный бюджет </t>
  </si>
  <si>
    <t>Причина отклонения плановых показателей от фактических</t>
  </si>
  <si>
    <t>бюджет района</t>
  </si>
  <si>
    <t xml:space="preserve">бюджет поселений </t>
  </si>
  <si>
    <t>Таблица 4</t>
  </si>
  <si>
    <t>Таблица 5</t>
  </si>
  <si>
    <t>наименование муниципальной программы</t>
  </si>
  <si>
    <t>в том числе безвозмездные поступления физических и юридических лиц</t>
  </si>
  <si>
    <t>Согласовано:</t>
  </si>
  <si>
    <t>сумма экономии по итогам закупок, предложения по перераспределению сэкономленных средств</t>
  </si>
  <si>
    <t>Подпрограмма I. «Градостроительная деятельность»</t>
  </si>
  <si>
    <t>Разработка проекта планировки территории села Охтеурье</t>
  </si>
  <si>
    <t>Разработка проекта планировки территории поселка Аган</t>
  </si>
  <si>
    <t>Итого по задаче 1</t>
  </si>
  <si>
    <t>1.2</t>
  </si>
  <si>
    <t>1.3</t>
  </si>
  <si>
    <t>1.2.1.</t>
  </si>
  <si>
    <t>Итого по задаче 2</t>
  </si>
  <si>
    <t>Внесение изменений в градостроительную документацию с.п. Вата, Покур, Ларьяк</t>
  </si>
  <si>
    <t>управление архитектуры и градостроительства администрации района</t>
  </si>
  <si>
    <t>Итого по продпрограмме 1</t>
  </si>
  <si>
    <t>Подпрограмма II "Содействие развитию жилищного строительства"</t>
  </si>
  <si>
    <t>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t>
  </si>
  <si>
    <t>Покупка (строительство) жилых помещений  для предоставления детям-сиротам и детям, оставшимся без попечения родителей, а также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 предусмотренных статьей 12 Закона автономного округа от 9 июня 2009 года N 86-оз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 - Югре"</t>
  </si>
  <si>
    <t>управление опеки и попечительства администрации района/муниципальное казенное учреждение "Управление капитального строительства по застройке Нижневартовского района"</t>
  </si>
  <si>
    <t>муниципальное казенное учреждение "Управление капитального строительства по застройке Нижневартовского района</t>
  </si>
  <si>
    <t>Итого по продпрограмме 2</t>
  </si>
  <si>
    <t>Подпрограмма III «Обеспечение мерами государственной  поддержки по улучшению жилищных условий отдельных категорий граждан»</t>
  </si>
  <si>
    <t>Цель "Повышение доступности жилья и качества жилищного обеспечения населения, в том числе с учетом исполнения государственных обязательств по Цель</t>
  </si>
  <si>
    <t>отдел по жилищным вопросам администрации района</t>
  </si>
  <si>
    <t>Итого по подпрограмме III</t>
  </si>
  <si>
    <t>Подпрограмма IV «Капитальный ремонт объектов жилищного хозяйства»</t>
  </si>
  <si>
    <t>Итого по подпрограмме IV</t>
  </si>
  <si>
    <t xml:space="preserve"> 
Управление архитектуры и градостроительства администрации района</t>
  </si>
  <si>
    <t xml:space="preserve">Муниципальное казенное учреждение "Управление капитального строительства по застройке Нижневартовского района
</t>
  </si>
  <si>
    <t xml:space="preserve">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
</t>
  </si>
  <si>
    <t xml:space="preserve">Отдел по жилищным вопросам администрации района
</t>
  </si>
  <si>
    <t>Управление опеки и попечительства администрации района/муниципальное казенное учреждение "Управление капитального строительства по застройке Нижневартовского района"</t>
  </si>
  <si>
    <t>Обеспечение объема ввода жилья, кв. м</t>
  </si>
  <si>
    <t>Коэффициент доступности жилья</t>
  </si>
  <si>
    <t>Предельное количество процедур, необходимых для получения разрешения на строительство эталонного объекта капитального строительства непроизводственного назначения, шт.</t>
  </si>
  <si>
    <t>Предельный срок прохождения всех процедур, необходимых для получения разрешения на строительство эталонного объекта капитального строительства непроизводственного назначения, дней</t>
  </si>
  <si>
    <t>Количество проведенных капитальных ремонтов объектов муниципального жилого фонда (от лимитов финансирования мероприятий, объект)</t>
  </si>
  <si>
    <t>Удельный вес введенной общей площади жилых домов по отношению к общей площади жилищного фонда, %</t>
  </si>
  <si>
    <t>Общая площадь жилых помещений, приходящаяся в среднем на 1 жителя, кв. м</t>
  </si>
  <si>
    <t>Доля разработанных проектов планировки населенных пунктов (от запланированных), %</t>
  </si>
  <si>
    <t>-</t>
  </si>
  <si>
    <t>пгт. Излучинск Инженерные сети квартала 01:05:02</t>
  </si>
  <si>
    <t>пгт. Излучинск Инженерные сети участка частной застройки (2 очередь, 1 этап)</t>
  </si>
  <si>
    <t>пгт. Излучинск Инженерные сети участка частной застройки (2 очередь, 2 этап)</t>
  </si>
  <si>
    <t>4.10</t>
  </si>
  <si>
    <t>4.11</t>
  </si>
  <si>
    <t>4.12</t>
  </si>
  <si>
    <t>4.20</t>
  </si>
  <si>
    <t>Доля жилья, соответствующего стандартам экономкласса, в общем объеме введенного жилья, %</t>
  </si>
  <si>
    <t>Доля молодых семей, улучшивших жилищные условия в соответствии с муниципальной программой, в общем числе молодых семей, поставленных на учет в качестве нуждающихся в улучшении жилищных условий (число молодых семей, состоящих на учете для получения мер господдержки в целях улучшения жилищных условий на 01.09.2013 – 250), %</t>
  </si>
  <si>
    <t>5.</t>
  </si>
  <si>
    <t>6.</t>
  </si>
  <si>
    <t>7.</t>
  </si>
  <si>
    <t>8.</t>
  </si>
  <si>
    <t>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вХанты-Мансийском автономном округе – Югре», участков</t>
  </si>
  <si>
    <t>9.</t>
  </si>
  <si>
    <t>10.</t>
  </si>
  <si>
    <t>Количество семей, расселенных из приспособленных для проживания строений (семей)</t>
  </si>
  <si>
    <t>11.</t>
  </si>
  <si>
    <t>Количество ликвидированных приспособленных для проживания строений, шт.</t>
  </si>
  <si>
    <t>12.</t>
  </si>
  <si>
    <t>Количество жилых помещений, предоставленных лицам из числа детей-сирот и детей, оставшихся без попечения родителей, шт.</t>
  </si>
  <si>
    <t>13.</t>
  </si>
  <si>
    <t>Количество проведенных ремонтов жилых помещений, принадлежащих лицам из числа детей-сирот и детей, оставшихся без попечения родителей, шт.</t>
  </si>
  <si>
    <t>14.</t>
  </si>
  <si>
    <t>18 (29)</t>
  </si>
  <si>
    <t>Снижение средней стоимости 1 кв. м жилья на первичном рынке с учетом индекса-дефлятора на соответствующий год по виду экономической деятельности «строительство», %               (тыс. руб. за 1 кв. м)</t>
  </si>
  <si>
    <t>Доля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 Ханты-Мансийском автономном округе – Югре» от вставших на учет, %</t>
  </si>
  <si>
    <t>Доля семей, расселенных из приспособленных для проживания строений от общего числа семей, включенных в Реестр приспособленных для проживания строений на 01.01.2012 и подлежащих расселению, %</t>
  </si>
  <si>
    <t>Доля ликвидированных строений от общего числа строений, включенных в Реестр приспособленных для проживания строений на 01.01.2012 и подлежащих ликвидации, %</t>
  </si>
  <si>
    <t>Доля детей-сирот и детей, оставшихся без попечения родителей, лиц из их числа, обеспеченных жилыми помещениями, на конец отчетного периода от общей численности детей-сирот и детей, оставшихся без попечения родителей, лиц из их числа, состоящих в списке детей-сирот и детей, оставшихся без попечения родителей, лиц из их числа, которые подлежат обеспечению жилыми помещениями специализированного жилищного фонда по договорам найма специализированных жилых помещений, на начало отчетного периода, %</t>
  </si>
  <si>
    <t>Доля использованных средств субсидии, передаваемой из бюджета автономного округа бюджету района на обеспечение жилыми помещениями специализированного жилищного фонда по договорам найма специализированных жилых помещений детей-сирот и детей, оставшихся без попечения родителей, лиц из числа детей-сирот и детей, оставшихся без попечения родителей, %</t>
  </si>
  <si>
    <t>Доля использованных средств субсидии, передаваемой из бюджета автономного округа бюджету района на проведение ремонтов жилых помещений, принадлежащих лицам из числа детей-сирот и детей, оставшихся без попечения родителей</t>
  </si>
  <si>
    <t>план
на 2016 год</t>
  </si>
  <si>
    <t>2.1</t>
  </si>
  <si>
    <t>2.2</t>
  </si>
  <si>
    <t>3</t>
  </si>
  <si>
    <t xml:space="preserve">Приобретение жилых помещений в завершенных строительством домах, введенных в эксплуатацию не ранее 2 лет, предшествующего текущему году, или в строящихся многоквартирных домах, в случае если их строительная готовность составляет не менее чем 60 процентов (для населенных пунктов численностью до 5000 человек ‒ не менее чем 40 процентов) от предусмотренной проектной документацией готовности таких многоквартирных домовпроцентов (для населенных пунктов численностью до 5000 человек - не менее чем 50 процентов) от предусмотренной проектной документацией готовности таких многоквартирных домов. </t>
  </si>
  <si>
    <t>Мероприятие 3 Строительство объектов инженерной инфраструктуры предназначенных для жилищного строительства</t>
  </si>
  <si>
    <t>пгт. Излучинск Инженерные сети участка частной застройки (2 очередь 2 этап)</t>
  </si>
  <si>
    <t>Мероприятие 1. Осуществление градостроительной деятельности</t>
  </si>
  <si>
    <t>Мероприятие 1. Стимулирование застройщиков на реализацию проектов жилищного строительства (развитие застроенных территорий, комплексное освоение территорий).</t>
  </si>
  <si>
    <t>Мероприятие 2. Защита жилищных прав детей-сирот и детей, оставшихся без попечения родителей, и лиц из их числа.</t>
  </si>
  <si>
    <t>Мероприятие 1. Предоставление государственной поддержки на приобретение жилых помещений отдельным категориям граждан</t>
  </si>
  <si>
    <t>Предоставление субсидии молодым семьям на приобретение жилья</t>
  </si>
  <si>
    <t xml:space="preserve">Субвенции на реализацию полномочий по постановке на учет граждан, выезжающих из районов Крайнего Севера </t>
  </si>
  <si>
    <t>Основное мероприятие. Создание условий для увеличения объема капитального ремонта жилищного фонда для повышения его комфортности</t>
  </si>
  <si>
    <t>п. Аган              Жилой дом по ул. Таежной, д. 4</t>
  </si>
  <si>
    <t xml:space="preserve">с. Покур           3-квартирный жилой дом по ул. Белорусская 14 </t>
  </si>
  <si>
    <t>п. Ваховск            Жилой дом по ул. Зеленая 9</t>
  </si>
  <si>
    <t>с. Охтеурье              2-квартирный жилой дом по ул. Центральной, д. 4</t>
  </si>
  <si>
    <t>п. Зайцева речка      Жилой дом по ул. Мира, д.10, кв. 1</t>
  </si>
  <si>
    <t>с.п. Зайцева Речка Жилой дом ул.Октябрьская д.3</t>
  </si>
  <si>
    <t>с. Большетархово  2-квартирный  жилой дом по ул. Лесная, д. 19</t>
  </si>
  <si>
    <t>Итого по основному мероприятию</t>
  </si>
  <si>
    <t>тел. 8(3466) 49-86-61</t>
  </si>
  <si>
    <t>Значение показателя на 2016год</t>
  </si>
  <si>
    <t>Доля отремонтированных объектов жилого фонда (от запланированных), %</t>
  </si>
  <si>
    <t>Подпрограмма II "Содействие развитию жилищного строительства":</t>
  </si>
  <si>
    <t>Подпрограмма I. "Градостроительная деятельность":</t>
  </si>
  <si>
    <t>Подпрограмма III "Обеспечение мерами государственной  поддержки по улучшению жилищных условий отдельных категорий граждан"</t>
  </si>
  <si>
    <t>Подпрограмма IV "Капитальный ремонт объектов жилищного хозяйства"</t>
  </si>
  <si>
    <t>Программные мероприятия выполняются в соответствии с заключенными договорами и муниципальными контрактами</t>
  </si>
  <si>
    <r>
      <t xml:space="preserve">Пояснения к отчету о </t>
    </r>
    <r>
      <rPr>
        <b/>
        <sz val="12"/>
        <color indexed="8"/>
        <rFont val="Times New Roman"/>
        <family val="1"/>
        <charset val="204"/>
      </rPr>
      <t xml:space="preserve">ходе исполнения графика (сетевого графика) по реализации муниципальной программы </t>
    </r>
  </si>
  <si>
    <r>
      <t>_</t>
    </r>
    <r>
      <rPr>
        <b/>
        <u/>
        <sz val="12"/>
        <color theme="1"/>
        <rFont val="Times New Roman"/>
        <family val="1"/>
        <charset val="204"/>
      </rPr>
      <t>«Обеспечение доступным и комфортным жильем жителей Нижневартовского района    в 2014−2020 годах»</t>
    </r>
  </si>
  <si>
    <t>Предоставление субсидии ветера-нам боевых дей-ствий и инвали-дам на приобре-тение жилого помещения в собственность</t>
  </si>
  <si>
    <t>Выполнение комплексного проекта "Внесение изменений в генеральные планы и правила землепользования и застройки городских и сельских поселений Нижневартовского района", в т. ч.:</t>
  </si>
  <si>
    <t>пгт. Излучинск</t>
  </si>
  <si>
    <t>пгт. Новоганск</t>
  </si>
  <si>
    <t>с.п. Ларьяк</t>
  </si>
  <si>
    <t>с.п. Ваховск</t>
  </si>
  <si>
    <t>с.п. Зайцева Речка</t>
  </si>
  <si>
    <t>с.п. Вата</t>
  </si>
  <si>
    <t>с.п. Покур</t>
  </si>
  <si>
    <t>с.п. Аган</t>
  </si>
  <si>
    <t>Капитальный ремонт объектов жилищного хозяйства</t>
  </si>
  <si>
    <t>с. Покур  жилой дом по ул. Совхозная, д. 6</t>
  </si>
  <si>
    <t>д. Вампугол Жилой дом по ул. Садовая, д. 6</t>
  </si>
  <si>
    <t>Исполнитель Главный специалист обжела ЖКХ, энергетики и строительства администрации района С.С. Белова</t>
  </si>
  <si>
    <t>Исполнитель: Главный специалист обжела ЖКХ, энергетики и строительства администрации района С.С. Белова</t>
  </si>
  <si>
    <t>Доля граждан, улучшивших жилищ-ные условия в течение года, из числа граждан, установленных статьями 14,16,21 ФЗ «О ветеранах», статьей 17 ФЗ «О социальной защите инвалидов в РФ», %</t>
  </si>
  <si>
    <t>Общая площадь жилых помещений, приходящаяся в среднем на одного жителя, в том числе введенная в дей-ствие за один год, кв. м</t>
  </si>
  <si>
    <t>Площадь земельных участков, предо-ставленных, для жилищного строи-тельства, индивидуального жилищно-го строительства в расчете на 10 тыс. чел., га</t>
  </si>
  <si>
    <t>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t>
  </si>
  <si>
    <t>Объектов жилищного строительства – в течение 3 лет, кв. м</t>
  </si>
  <si>
    <t>Иных объектов капитального строительства – в течение 5 лет, кв. м</t>
  </si>
  <si>
    <t>Эффективность расходования бюд-жетных средств, %</t>
  </si>
  <si>
    <t>Исполнитель: главный специалист отдела ЖКХ, энергетики и строительства администрации района С.С. Белова</t>
  </si>
  <si>
    <t>п. Аган              Жилой дом по ул. Школьной, д. 6, кв. 14</t>
  </si>
  <si>
    <t>Цель 2 «Оптимизация бюджетных расходов, повышение уровня жизни населения, проживающего в населенных пунктах с низкой плотностью населения и труднодоступной местностью, а также в жилых домах, находящихся в зоне подтопления и (или) в зоне береговой линии, подверженной абразии»</t>
  </si>
  <si>
    <t>Задача 2  «Оказание адресной помощи гражданам, проживающим в населенных пунк-тах с низкой плотностью населения и труднодоступной местностью, а также в жилых домах, находящихся в зоне подтопления и (или) в зоне береговой ли-нии, подверженной абразии»</t>
  </si>
  <si>
    <t>Подпрограмма V «Переселение жителей из населенных пунктов с низкой плотностью населения и труднодоступной местностью Нижневартовского района»</t>
  </si>
  <si>
    <t>Создание условий для переселения жителей из населенных пунктов с низкой плотностью населения и труднодоступной местностью</t>
  </si>
  <si>
    <t xml:space="preserve">отдел по жилищным вопросам и муниципальной собственности администрации района </t>
  </si>
  <si>
    <t>5.1.1.</t>
  </si>
  <si>
    <t>5.1.1.2.</t>
  </si>
  <si>
    <t>Переселение жителей из населенного пункта (д. Усть-Колекъёган) с низкой плотностью населения и труднодоступной местностью</t>
  </si>
  <si>
    <t>Итого по подпрограмме V</t>
  </si>
  <si>
    <t>Исполняющий обязанности начальника отдела ЖКХ, энергетики и строительства админитсрации района                                                                                         М.Ю. Канышева</t>
  </si>
  <si>
    <t xml:space="preserve">Количество семей (человек), пересе-ленных из населенных пунктов с низ-кой плотностью населения и трудно-доступной местностью </t>
  </si>
  <si>
    <t>Доля семей, переселенных из населен-ных пунктов с низкой плотностью населения и труднодоступной местно-стью</t>
  </si>
  <si>
    <t>Целевые показатели муниципальной программы «Обеспечение доступным и комфортным жильем жителей Нижневартовского района    в 2014−2020 годах» за июль 2017 года</t>
  </si>
  <si>
    <t>Проведение конкурса "общественное пространство города будущего Югры - 2050"</t>
  </si>
  <si>
    <t>1.1.1.17</t>
  </si>
  <si>
    <t>4.2.</t>
  </si>
  <si>
    <t>4.3.</t>
  </si>
  <si>
    <t>4.4.</t>
  </si>
  <si>
    <t>4.5.</t>
  </si>
  <si>
    <t>4.6.</t>
  </si>
  <si>
    <t>4.7.</t>
  </si>
  <si>
    <t>4.8.</t>
  </si>
  <si>
    <t>4.9.</t>
  </si>
  <si>
    <t>д. Чехломей Ремонт печи в жилом доме по алдресу ул. Набережная, д. 9</t>
  </si>
  <si>
    <t>п. Зайцева речка      Жилой дом по ул. Центральная, д.7, кв. 1</t>
  </si>
  <si>
    <t>п. Зайцева речка      Жилой дом по ул. Пролетарская, д. 11</t>
  </si>
  <si>
    <t>п. Зайцева речка      Жилой дом по ул. Школная, д. 4, кв. 1</t>
  </si>
  <si>
    <t xml:space="preserve">с. Варьеган      Жилой дом по ул. Югорская, д. 3, </t>
  </si>
  <si>
    <t xml:space="preserve">с. Варьеган      Жилой дом по ул. Югорская, д. 12, </t>
  </si>
  <si>
    <t>с. Охтеурье      Жилой дом по ул. Летная, д. 8</t>
  </si>
  <si>
    <t>с. Охтеурье      Жилой дом по ул. Центральная, д. 35</t>
  </si>
  <si>
    <t>с. Охтеурье      Жилой дом по ул. Новая, д. 6</t>
  </si>
  <si>
    <t>п. Ваховск      Жилой дом по ул. 1МКР, д. 4, кв. 2</t>
  </si>
  <si>
    <t>Итого по мероприятию</t>
  </si>
  <si>
    <t>4.13.</t>
  </si>
  <si>
    <t>4.14.</t>
  </si>
  <si>
    <t>4.15</t>
  </si>
  <si>
    <t>4.16</t>
  </si>
  <si>
    <t>4.17</t>
  </si>
  <si>
    <t>4.18</t>
  </si>
  <si>
    <t>4.19</t>
  </si>
  <si>
    <t>4.21</t>
  </si>
  <si>
    <t>Главный специалист департамента финансов администрации района:___________________ (С.А. Вандрей)</t>
  </si>
  <si>
    <t xml:space="preserve"> «Обеспечение доступным и комфортным жильем жителей Нижневартовского района    в 2014−2020 годах» (постановление администрации района от 02.12.2013   № 2552) за август 2017 года</t>
  </si>
  <si>
    <t>МК № 91-СДО от 01.08.2017-20.09.2017 на сумму 95,87 тыс. руб. "Жилой дом по ул. Набережная, д.9, в д. Чехломей"; МК № 96-СДО от 18.08.2017-18.10.2017 на сумму 412,85 тыс. руб. "Жилой дом по ул. Центральная,35" "Жилой дом по ул. Новая,6" в с. Охтеурье; МК №97-СДО от 18.08.2017-18.10.2017 на сумму 390,0 тыс. руб. "Жилой дом по ул. Югорская, д. 3 в с. Варьеган"; МК №98-СДО от 18.08.2017-18.10.2017 на сумму 410,0 тыс. руб. "Жилой дом по ул. Югорская, д. 12 в с. Варьеган"; МК №99-СДО от 18.08.2017-18.10.2017 на сумму 385,0 тыс. руб. "Жилой дом по ул. Центральная, д. 7, кв. 1 в п. Зайцева Речка"; МК №100-СДО от 18.08.2017-03.10.2017 на сумму 147,0 тыс. руб. "Жилой дом по ул. Школьная, д. 4 в п. Зайцева Речка"; МК №103-СДО от 28.08.2017-30.10.2017 на сумму 402,56 тыс. руб. "Жилой дом по ул. 1 МКР, д. 4, кв.2 в п. Ваховск"; МК №106-СДО от 29.08.2017-29.10.2018 на сумму 5823,3 тыс. руб. "Жилой дом по ул. Пролетарская, д. 11 в п. Зайцева Речка".</t>
  </si>
  <si>
    <t>8066,68 тыс.руб.</t>
  </si>
  <si>
    <t>Исполняющий обязанности начальника отдела ЖКХ, энергетики и строительства админитсрации района                                                                                 М.Ю. Канышева</t>
  </si>
</sst>
</file>

<file path=xl/styles.xml><?xml version="1.0" encoding="utf-8"?>
<styleSheet xmlns="http://schemas.openxmlformats.org/spreadsheetml/2006/main">
  <numFmts count="13">
    <numFmt numFmtId="41" formatCode="_-* #,##0_р_._-;\-* #,##0_р_._-;_-* &quot;-&quot;_р_._-;_-@_-"/>
    <numFmt numFmtId="43" formatCode="_-* #,##0.00_р_._-;\-* #,##0.00_р_._-;_-* &quot;-&quot;??_р_._-;_-@_-"/>
    <numFmt numFmtId="164" formatCode="0.0"/>
    <numFmt numFmtId="165" formatCode="#,##0_ ;\-#,##0\ "/>
    <numFmt numFmtId="166" formatCode="#,##0.0"/>
    <numFmt numFmtId="167" formatCode="#,##0.0_ ;\-#,##0.0\ "/>
    <numFmt numFmtId="168" formatCode="#,##0.000"/>
    <numFmt numFmtId="169" formatCode="_-* #,##0.0_р_._-;\-* #,##0.0_р_._-;_-* &quot;-&quot;?_р_._-;_-@_-"/>
    <numFmt numFmtId="170" formatCode="0.0000000"/>
    <numFmt numFmtId="171" formatCode="_-* #,##0.00_р_._-;\-* #,##0.00_р_._-;_-* &quot;-&quot;?_р_._-;_-@_-"/>
    <numFmt numFmtId="172" formatCode="#,##0.00000_ ;\-#,##0.00000\ "/>
    <numFmt numFmtId="173" formatCode="_-* #,##0.00000_р_._-;\-* #,##0.00000_р_._-;_-* &quot;-&quot;?_р_._-;_-@_-"/>
    <numFmt numFmtId="174" formatCode="#,##0.00_ ;\-#,##0.00\ "/>
  </numFmts>
  <fonts count="34">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8"/>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b/>
      <sz val="14"/>
      <name val="Times New Roman"/>
      <family val="1"/>
      <charset val="204"/>
    </font>
    <font>
      <b/>
      <sz val="12"/>
      <color theme="1"/>
      <name val="Times New Roman"/>
      <family val="1"/>
      <charset val="204"/>
    </font>
    <font>
      <sz val="12"/>
      <color rgb="FF000000"/>
      <name val="Times New Roman"/>
      <family val="1"/>
      <charset val="204"/>
    </font>
    <font>
      <sz val="12"/>
      <name val="Calibri"/>
      <family val="2"/>
      <charset val="204"/>
      <scheme val="minor"/>
    </font>
    <font>
      <b/>
      <sz val="11"/>
      <name val="Calibri"/>
      <family val="2"/>
      <charset val="204"/>
      <scheme val="minor"/>
    </font>
    <font>
      <sz val="11"/>
      <name val="Calibri"/>
      <family val="2"/>
      <charset val="204"/>
      <scheme val="minor"/>
    </font>
    <font>
      <b/>
      <sz val="12"/>
      <color indexed="8"/>
      <name val="Times New Roman"/>
      <family val="1"/>
      <charset val="204"/>
    </font>
    <font>
      <b/>
      <u/>
      <sz val="12"/>
      <color theme="1"/>
      <name val="Times New Roman"/>
      <family val="1"/>
      <charset val="204"/>
    </font>
    <font>
      <sz val="22"/>
      <name val="Times New Roman"/>
      <family val="1"/>
      <charset val="204"/>
    </font>
    <font>
      <sz val="22"/>
      <name val="Calibri"/>
      <family val="2"/>
      <charset val="204"/>
      <scheme val="minor"/>
    </font>
    <font>
      <sz val="9"/>
      <name val="Times New Roman"/>
      <family val="1"/>
      <charset val="204"/>
    </font>
    <font>
      <sz val="14"/>
      <color theme="1"/>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medium">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s>
  <cellStyleXfs count="3">
    <xf numFmtId="0" fontId="0" fillId="0" borderId="0"/>
    <xf numFmtId="0" fontId="14" fillId="0" borderId="0"/>
    <xf numFmtId="43" fontId="13" fillId="0" borderId="0" applyFont="0" applyFill="0" applyBorder="0" applyAlignment="0" applyProtection="0"/>
  </cellStyleXfs>
  <cellXfs count="512">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7"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0" xfId="0" applyFont="1"/>
    <xf numFmtId="3" fontId="3"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8"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8"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7"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3" fillId="0" borderId="14" xfId="0" applyFont="1" applyBorder="1" applyAlignment="1">
      <alignment horizontal="center" vertical="top" wrapText="1"/>
    </xf>
    <xf numFmtId="0" fontId="10" fillId="0" borderId="47" xfId="0" applyFont="1" applyBorder="1" applyAlignment="1">
      <alignment horizontal="center" vertical="top" wrapText="1"/>
    </xf>
    <xf numFmtId="0" fontId="10" fillId="0" borderId="14" xfId="0" applyFont="1" applyBorder="1" applyAlignment="1">
      <alignment horizontal="center" vertical="top" wrapText="1"/>
    </xf>
    <xf numFmtId="0" fontId="10" fillId="0" borderId="0" xfId="0" applyFont="1"/>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23" xfId="0" applyFont="1" applyFill="1" applyBorder="1" applyAlignment="1" applyProtection="1">
      <alignment horizontal="right" vertical="center"/>
    </xf>
    <xf numFmtId="0" fontId="10" fillId="0" borderId="0" xfId="0" applyFont="1" applyFill="1" applyBorder="1" applyAlignment="1" applyProtection="1">
      <alignment vertical="center"/>
    </xf>
    <xf numFmtId="164" fontId="3" fillId="0" borderId="0" xfId="0" applyNumberFormat="1" applyFont="1" applyFill="1" applyBorder="1" applyAlignment="1" applyProtection="1">
      <alignment horizontal="justify" vertical="top" wrapText="1"/>
    </xf>
    <xf numFmtId="0" fontId="3" fillId="0" borderId="0" xfId="0" applyFont="1" applyFill="1" applyBorder="1" applyAlignment="1" applyProtection="1">
      <alignment horizontal="justify" vertical="top"/>
    </xf>
    <xf numFmtId="0" fontId="3" fillId="0" borderId="0" xfId="0" applyFont="1" applyFill="1" applyAlignment="1" applyProtection="1">
      <alignment vertical="center"/>
    </xf>
    <xf numFmtId="0" fontId="3" fillId="0" borderId="0" xfId="0" applyFont="1" applyFill="1" applyBorder="1" applyAlignment="1" applyProtection="1">
      <alignment vertical="center" wrapText="1"/>
    </xf>
    <xf numFmtId="164" fontId="3" fillId="0" borderId="0" xfId="2" applyNumberFormat="1" applyFont="1" applyFill="1" applyBorder="1" applyAlignment="1" applyProtection="1">
      <alignment vertical="center" wrapText="1"/>
    </xf>
    <xf numFmtId="164" fontId="3" fillId="0" borderId="0" xfId="0" applyNumberFormat="1" applyFont="1" applyFill="1" applyBorder="1" applyAlignment="1" applyProtection="1">
      <alignment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167" fontId="3" fillId="0" borderId="0" xfId="0" applyNumberFormat="1" applyFont="1" applyFill="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19" fillId="0" borderId="0" xfId="0" applyFont="1"/>
    <xf numFmtId="0" fontId="3" fillId="0" borderId="0" xfId="0" applyFont="1" applyFill="1" applyBorder="1" applyAlignment="1" applyProtection="1">
      <alignment horizontal="center" vertical="top"/>
    </xf>
    <xf numFmtId="0" fontId="20" fillId="0" borderId="0" xfId="0" applyFont="1" applyFill="1" applyAlignment="1" applyProtection="1">
      <alignment vertical="center"/>
    </xf>
    <xf numFmtId="164" fontId="20" fillId="0" borderId="0" xfId="2" applyNumberFormat="1" applyFont="1" applyFill="1" applyBorder="1" applyAlignment="1" applyProtection="1">
      <alignment vertical="center" wrapText="1"/>
    </xf>
    <xf numFmtId="164" fontId="20" fillId="0" borderId="0" xfId="0" applyNumberFormat="1" applyFont="1" applyFill="1" applyBorder="1" applyAlignment="1" applyProtection="1">
      <alignment horizontal="left"/>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0" fontId="20" fillId="0" borderId="0" xfId="0" applyFont="1" applyFill="1" applyBorder="1" applyAlignment="1" applyProtection="1">
      <alignment vertical="center"/>
    </xf>
    <xf numFmtId="0" fontId="3" fillId="0" borderId="54" xfId="0" applyFont="1" applyBorder="1" applyAlignment="1">
      <alignment horizontal="center" vertical="top" wrapText="1"/>
    </xf>
    <xf numFmtId="164" fontId="19" fillId="0" borderId="1" xfId="0" applyNumberFormat="1" applyFont="1" applyFill="1" applyBorder="1" applyAlignment="1" applyProtection="1">
      <alignment horizontal="center" vertical="top" wrapText="1"/>
    </xf>
    <xf numFmtId="10" fontId="19" fillId="0" borderId="2" xfId="0" applyNumberFormat="1" applyFont="1" applyFill="1" applyBorder="1" applyAlignment="1" applyProtection="1">
      <alignment horizontal="center" vertical="top" wrapText="1"/>
    </xf>
    <xf numFmtId="164" fontId="19" fillId="0" borderId="0" xfId="0" applyNumberFormat="1" applyFont="1" applyFill="1" applyBorder="1" applyAlignment="1" applyProtection="1">
      <alignment horizontal="center" vertical="top" wrapText="1"/>
    </xf>
    <xf numFmtId="10" fontId="19" fillId="0" borderId="15" xfId="0" applyNumberFormat="1" applyFont="1" applyFill="1" applyBorder="1" applyAlignment="1" applyProtection="1">
      <alignment horizontal="center" vertical="top" wrapText="1"/>
    </xf>
    <xf numFmtId="164" fontId="19" fillId="0" borderId="9" xfId="0" applyNumberFormat="1" applyFont="1" applyFill="1" applyBorder="1" applyAlignment="1" applyProtection="1">
      <alignment horizontal="center" vertical="top" wrapText="1"/>
    </xf>
    <xf numFmtId="164" fontId="19" fillId="0" borderId="49" xfId="0" applyNumberFormat="1" applyFont="1" applyFill="1" applyBorder="1" applyAlignment="1" applyProtection="1">
      <alignment horizontal="center" vertical="top" wrapText="1"/>
    </xf>
    <xf numFmtId="0" fontId="19" fillId="0" borderId="18"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38"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1" fontId="19" fillId="0" borderId="29" xfId="0" applyNumberFormat="1" applyFont="1" applyFill="1" applyBorder="1" applyAlignment="1" applyProtection="1">
      <alignment horizontal="center" vertical="center" wrapText="1"/>
    </xf>
    <xf numFmtId="0" fontId="19" fillId="0" borderId="39" xfId="0" applyNumberFormat="1" applyFont="1" applyFill="1" applyBorder="1" applyAlignment="1" applyProtection="1">
      <alignment horizontal="center" vertical="center" wrapText="1"/>
    </xf>
    <xf numFmtId="1" fontId="19" fillId="0" borderId="14" xfId="0" applyNumberFormat="1" applyFont="1" applyFill="1" applyBorder="1" applyAlignment="1" applyProtection="1">
      <alignment horizontal="center" vertical="center" wrapText="1"/>
    </xf>
    <xf numFmtId="1" fontId="19" fillId="0" borderId="25" xfId="0" applyNumberFormat="1" applyFont="1" applyFill="1" applyBorder="1" applyAlignment="1" applyProtection="1">
      <alignment horizontal="center" vertical="center" wrapText="1"/>
    </xf>
    <xf numFmtId="0" fontId="19" fillId="0" borderId="53" xfId="0" applyNumberFormat="1" applyFont="1" applyFill="1" applyBorder="1" applyAlignment="1" applyProtection="1">
      <alignment horizontal="center" vertical="center" wrapText="1"/>
    </xf>
    <xf numFmtId="0" fontId="19" fillId="0" borderId="40" xfId="0" applyNumberFormat="1" applyFont="1" applyFill="1" applyBorder="1" applyAlignment="1" applyProtection="1">
      <alignment horizontal="center" vertical="center" wrapText="1"/>
    </xf>
    <xf numFmtId="0" fontId="19" fillId="0" borderId="25" xfId="0" applyNumberFormat="1" applyFont="1" applyFill="1" applyBorder="1" applyAlignment="1" applyProtection="1">
      <alignment horizontal="center" vertical="center" wrapText="1"/>
    </xf>
    <xf numFmtId="169" fontId="18" fillId="0" borderId="5" xfId="2" applyNumberFormat="1" applyFont="1" applyFill="1" applyBorder="1" applyAlignment="1" applyProtection="1">
      <alignment horizontal="right" vertical="top" wrapText="1"/>
    </xf>
    <xf numFmtId="169" fontId="19" fillId="0" borderId="1" xfId="2" applyNumberFormat="1" applyFont="1" applyFill="1" applyBorder="1" applyAlignment="1" applyProtection="1">
      <alignment horizontal="right" vertical="top" wrapText="1"/>
    </xf>
    <xf numFmtId="169" fontId="19" fillId="0" borderId="7" xfId="2" applyNumberFormat="1" applyFont="1" applyFill="1" applyBorder="1" applyAlignment="1" applyProtection="1">
      <alignment horizontal="right" vertical="top" wrapText="1"/>
    </xf>
    <xf numFmtId="169" fontId="19" fillId="0" borderId="2" xfId="2" applyNumberFormat="1" applyFont="1" applyFill="1" applyBorder="1" applyAlignment="1" applyProtection="1">
      <alignment horizontal="right" vertical="top" wrapText="1"/>
    </xf>
    <xf numFmtId="169" fontId="19" fillId="0" borderId="58" xfId="2" applyNumberFormat="1" applyFont="1" applyFill="1" applyBorder="1" applyAlignment="1" applyProtection="1">
      <alignment horizontal="right" vertical="top" wrapText="1"/>
    </xf>
    <xf numFmtId="10" fontId="19" fillId="0" borderId="38" xfId="2" applyNumberFormat="1" applyFont="1" applyFill="1" applyBorder="1" applyAlignment="1" applyProtection="1">
      <alignment horizontal="right" vertical="top" wrapText="1"/>
    </xf>
    <xf numFmtId="169" fontId="19" fillId="0" borderId="41" xfId="2" applyNumberFormat="1" applyFont="1" applyFill="1" applyBorder="1" applyAlignment="1" applyProtection="1">
      <alignment horizontal="right" vertical="top" wrapText="1"/>
    </xf>
    <xf numFmtId="10" fontId="19" fillId="0" borderId="41" xfId="2" applyNumberFormat="1" applyFont="1" applyFill="1" applyBorder="1" applyAlignment="1" applyProtection="1">
      <alignment horizontal="right" vertical="top" wrapText="1"/>
    </xf>
    <xf numFmtId="169" fontId="19" fillId="0" borderId="48" xfId="2" applyNumberFormat="1" applyFont="1" applyFill="1" applyBorder="1" applyAlignment="1" applyProtection="1">
      <alignment horizontal="right" vertical="top" wrapText="1"/>
    </xf>
    <xf numFmtId="169" fontId="19" fillId="0" borderId="43" xfId="2" applyNumberFormat="1" applyFont="1" applyFill="1" applyBorder="1" applyAlignment="1" applyProtection="1">
      <alignment horizontal="right" vertical="top" wrapText="1"/>
    </xf>
    <xf numFmtId="169" fontId="19" fillId="0" borderId="46" xfId="2" applyNumberFormat="1" applyFont="1" applyFill="1" applyBorder="1" applyAlignment="1" applyProtection="1">
      <alignment horizontal="right" vertical="top" wrapText="1"/>
    </xf>
    <xf numFmtId="10" fontId="19" fillId="0" borderId="52" xfId="2" applyNumberFormat="1" applyFont="1" applyFill="1" applyBorder="1" applyAlignment="1" applyProtection="1">
      <alignment horizontal="right" vertical="top" wrapText="1"/>
    </xf>
    <xf numFmtId="10" fontId="19" fillId="0" borderId="46" xfId="2" applyNumberFormat="1" applyFont="1" applyFill="1" applyBorder="1" applyAlignment="1" applyProtection="1">
      <alignment horizontal="right" vertical="top" wrapText="1"/>
    </xf>
    <xf numFmtId="169" fontId="19" fillId="0" borderId="56" xfId="2" applyNumberFormat="1" applyFont="1" applyFill="1" applyBorder="1" applyAlignment="1" applyProtection="1">
      <alignment horizontal="right" vertical="top" wrapText="1"/>
    </xf>
    <xf numFmtId="10" fontId="19" fillId="0" borderId="10" xfId="2" applyNumberFormat="1" applyFont="1" applyFill="1" applyBorder="1" applyAlignment="1" applyProtection="1">
      <alignment horizontal="right" vertical="top" wrapText="1"/>
    </xf>
    <xf numFmtId="169" fontId="19" fillId="0" borderId="10" xfId="2" applyNumberFormat="1" applyFont="1" applyFill="1" applyBorder="1" applyAlignment="1" applyProtection="1">
      <alignment horizontal="right" vertical="top" wrapText="1"/>
    </xf>
    <xf numFmtId="169" fontId="19" fillId="0" borderId="30" xfId="2" applyNumberFormat="1" applyFont="1" applyFill="1" applyBorder="1" applyAlignment="1" applyProtection="1">
      <alignment horizontal="right" vertical="top" wrapText="1"/>
    </xf>
    <xf numFmtId="169" fontId="19" fillId="0" borderId="60" xfId="2" applyNumberFormat="1" applyFont="1" applyFill="1" applyBorder="1" applyAlignment="1" applyProtection="1">
      <alignment horizontal="right" vertical="top" wrapText="1"/>
    </xf>
    <xf numFmtId="10" fontId="19" fillId="0" borderId="61" xfId="2" applyNumberFormat="1" applyFont="1" applyFill="1" applyBorder="1" applyAlignment="1" applyProtection="1">
      <alignment horizontal="right" vertical="top" wrapText="1"/>
    </xf>
    <xf numFmtId="169" fontId="19" fillId="0" borderId="29" xfId="2" applyNumberFormat="1" applyFont="1" applyFill="1" applyBorder="1" applyAlignment="1" applyProtection="1">
      <alignment horizontal="right" vertical="top" wrapText="1"/>
    </xf>
    <xf numFmtId="10" fontId="19" fillId="0" borderId="29" xfId="2" applyNumberFormat="1" applyFont="1" applyFill="1" applyBorder="1" applyAlignment="1" applyProtection="1">
      <alignment horizontal="right" vertical="top" wrapText="1"/>
    </xf>
    <xf numFmtId="169" fontId="18" fillId="0" borderId="1" xfId="2" applyNumberFormat="1" applyFont="1" applyFill="1" applyBorder="1" applyAlignment="1" applyProtection="1">
      <alignment horizontal="right" vertical="top" wrapText="1"/>
    </xf>
    <xf numFmtId="0" fontId="19" fillId="0" borderId="1" xfId="0" applyFont="1" applyFill="1" applyBorder="1" applyAlignment="1" applyProtection="1">
      <alignment horizontal="left" vertical="top" wrapText="1"/>
    </xf>
    <xf numFmtId="10" fontId="19" fillId="0" borderId="4" xfId="2" applyNumberFormat="1" applyFont="1" applyFill="1" applyBorder="1" applyAlignment="1" applyProtection="1">
      <alignment horizontal="right" vertical="top" wrapText="1"/>
    </xf>
    <xf numFmtId="10" fontId="19" fillId="0" borderId="1" xfId="2" applyNumberFormat="1" applyFont="1" applyFill="1" applyBorder="1" applyAlignment="1" applyProtection="1">
      <alignment horizontal="right" vertical="top" wrapText="1"/>
    </xf>
    <xf numFmtId="10" fontId="19" fillId="0" borderId="51" xfId="2" applyNumberFormat="1" applyFont="1" applyFill="1" applyBorder="1" applyAlignment="1" applyProtection="1">
      <alignment horizontal="right" vertical="top" wrapText="1"/>
    </xf>
    <xf numFmtId="10" fontId="19" fillId="0" borderId="7" xfId="2" applyNumberFormat="1" applyFont="1" applyFill="1" applyBorder="1" applyAlignment="1" applyProtection="1">
      <alignment horizontal="right" vertical="top" wrapText="1"/>
    </xf>
    <xf numFmtId="0" fontId="18" fillId="0" borderId="5" xfId="0" applyFont="1" applyFill="1" applyBorder="1" applyAlignment="1" applyProtection="1">
      <alignment horizontal="left" vertical="center" wrapText="1"/>
    </xf>
    <xf numFmtId="10" fontId="18" fillId="0" borderId="37" xfId="2" applyNumberFormat="1" applyFont="1" applyFill="1" applyBorder="1" applyAlignment="1" applyProtection="1">
      <alignment horizontal="right" vertical="top" wrapText="1"/>
    </xf>
    <xf numFmtId="0" fontId="19" fillId="0" borderId="1" xfId="0" applyFont="1" applyFill="1" applyBorder="1" applyAlignment="1" applyProtection="1">
      <alignment horizontal="left" vertical="center" wrapText="1"/>
    </xf>
    <xf numFmtId="10" fontId="19" fillId="0" borderId="2" xfId="2" applyNumberFormat="1" applyFont="1" applyFill="1" applyBorder="1" applyAlignment="1" applyProtection="1">
      <alignment horizontal="right" vertical="top" wrapText="1"/>
    </xf>
    <xf numFmtId="169" fontId="19" fillId="0" borderId="57" xfId="2" applyNumberFormat="1" applyFont="1" applyFill="1" applyBorder="1" applyAlignment="1" applyProtection="1">
      <alignment horizontal="right" vertical="top" wrapText="1"/>
    </xf>
    <xf numFmtId="164" fontId="19" fillId="0" borderId="41" xfId="0" applyNumberFormat="1" applyFont="1" applyFill="1" applyBorder="1" applyAlignment="1" applyProtection="1">
      <alignment horizontal="left" vertical="center" wrapText="1"/>
    </xf>
    <xf numFmtId="10" fontId="19" fillId="0" borderId="42" xfId="2" applyNumberFormat="1" applyFont="1" applyFill="1" applyBorder="1" applyAlignment="1" applyProtection="1">
      <alignment horizontal="right" vertical="top" wrapText="1"/>
    </xf>
    <xf numFmtId="10" fontId="19" fillId="0" borderId="48" xfId="2" applyNumberFormat="1" applyFont="1" applyFill="1" applyBorder="1" applyAlignment="1" applyProtection="1">
      <alignment horizontal="right" vertical="top" wrapText="1"/>
    </xf>
    <xf numFmtId="10" fontId="19" fillId="0" borderId="43" xfId="2" applyNumberFormat="1" applyFont="1" applyFill="1" applyBorder="1" applyAlignment="1" applyProtection="1">
      <alignment horizontal="right" vertical="top" wrapText="1"/>
    </xf>
    <xf numFmtId="169" fontId="19" fillId="0" borderId="0" xfId="2" applyNumberFormat="1" applyFont="1" applyFill="1" applyBorder="1" applyAlignment="1" applyProtection="1">
      <alignment horizontal="right" vertical="top" wrapText="1"/>
    </xf>
    <xf numFmtId="0" fontId="18" fillId="0" borderId="1" xfId="0" applyFont="1" applyFill="1" applyBorder="1" applyAlignment="1" applyProtection="1">
      <alignment horizontal="left" vertical="center" wrapText="1"/>
    </xf>
    <xf numFmtId="10" fontId="19" fillId="0" borderId="30" xfId="2" applyNumberFormat="1" applyFont="1" applyFill="1" applyBorder="1" applyAlignment="1" applyProtection="1">
      <alignment horizontal="right" vertical="top" wrapText="1"/>
    </xf>
    <xf numFmtId="0" fontId="19" fillId="0" borderId="17" xfId="0" applyFont="1" applyFill="1" applyBorder="1" applyAlignment="1" applyProtection="1">
      <alignment horizontal="center" vertical="center"/>
    </xf>
    <xf numFmtId="0" fontId="20" fillId="0" borderId="0" xfId="0" applyFont="1" applyFill="1" applyBorder="1" applyAlignment="1" applyProtection="1">
      <alignment horizontal="right" vertical="center"/>
    </xf>
    <xf numFmtId="3" fontId="6" fillId="0" borderId="0" xfId="0" applyNumberFormat="1" applyFont="1" applyAlignment="1">
      <alignment horizontal="center" vertical="center"/>
    </xf>
    <xf numFmtId="0" fontId="6" fillId="0" borderId="0" xfId="0" applyFont="1"/>
    <xf numFmtId="0" fontId="20" fillId="0" borderId="0" xfId="0" applyFont="1" applyFill="1" applyBorder="1" applyAlignment="1" applyProtection="1">
      <alignment horizontal="left"/>
    </xf>
    <xf numFmtId="0" fontId="20" fillId="0" borderId="0" xfId="0" applyFont="1" applyFill="1" applyBorder="1" applyAlignment="1" applyProtection="1"/>
    <xf numFmtId="43" fontId="19" fillId="0" borderId="1" xfId="2" applyFont="1" applyFill="1" applyBorder="1" applyAlignment="1">
      <alignment horizontal="left" vertical="top" wrapText="1"/>
    </xf>
    <xf numFmtId="0" fontId="21"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1" xfId="0" applyNumberFormat="1" applyFont="1" applyBorder="1" applyAlignment="1">
      <alignment horizontal="center" vertical="top"/>
    </xf>
    <xf numFmtId="0" fontId="21" fillId="0" borderId="1" xfId="0" applyNumberFormat="1" applyFont="1" applyBorder="1" applyAlignment="1">
      <alignment horizontal="center" vertical="top"/>
    </xf>
    <xf numFmtId="41" fontId="19" fillId="0" borderId="1" xfId="2" applyNumberFormat="1" applyFont="1" applyFill="1" applyBorder="1" applyAlignment="1">
      <alignment horizontal="left" vertical="top" wrapText="1"/>
    </xf>
    <xf numFmtId="0" fontId="19"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wrapText="1"/>
    </xf>
    <xf numFmtId="169" fontId="18" fillId="0" borderId="0" xfId="2" applyNumberFormat="1" applyFont="1" applyFill="1" applyBorder="1" applyAlignment="1" applyProtection="1">
      <alignment horizontal="right" vertical="top" wrapText="1"/>
    </xf>
    <xf numFmtId="10" fontId="19" fillId="0" borderId="0" xfId="2" applyNumberFormat="1" applyFont="1" applyFill="1" applyBorder="1" applyAlignment="1" applyProtection="1">
      <alignment horizontal="right" vertical="top" wrapText="1"/>
    </xf>
    <xf numFmtId="0" fontId="21" fillId="0" borderId="1" xfId="0" applyFont="1" applyBorder="1" applyAlignment="1">
      <alignment horizontal="justify" vertical="top" wrapText="1"/>
    </xf>
    <xf numFmtId="3" fontId="3" fillId="0" borderId="0" xfId="0" applyNumberFormat="1" applyFont="1" applyBorder="1" applyAlignment="1" applyProtection="1">
      <alignment horizontal="center" vertical="top" wrapText="1"/>
      <protection locked="0"/>
    </xf>
    <xf numFmtId="0" fontId="24" fillId="0" borderId="0" xfId="0" applyFont="1" applyBorder="1" applyAlignment="1">
      <alignment horizontal="justify" vertical="top" wrapText="1"/>
    </xf>
    <xf numFmtId="3" fontId="3" fillId="0" borderId="0" xfId="0" applyNumberFormat="1" applyFont="1" applyBorder="1" applyAlignment="1">
      <alignment horizontal="center" vertical="top" wrapText="1"/>
    </xf>
    <xf numFmtId="165" fontId="3" fillId="0" borderId="0" xfId="2" applyNumberFormat="1" applyFont="1" applyBorder="1" applyAlignment="1">
      <alignment horizontal="center" vertical="top" wrapText="1"/>
    </xf>
    <xf numFmtId="0" fontId="20" fillId="0" borderId="0" xfId="0" applyFont="1" applyFill="1" applyBorder="1" applyAlignment="1" applyProtection="1">
      <alignment horizontal="left" wrapText="1"/>
    </xf>
    <xf numFmtId="0" fontId="18" fillId="0" borderId="0" xfId="0" applyFont="1" applyAlignment="1">
      <alignment horizontal="center" vertical="top" wrapText="1"/>
    </xf>
    <xf numFmtId="10" fontId="18" fillId="0" borderId="1" xfId="2" applyNumberFormat="1" applyFont="1" applyFill="1" applyBorder="1" applyAlignment="1" applyProtection="1">
      <alignment horizontal="right" vertical="top" wrapText="1"/>
    </xf>
    <xf numFmtId="164" fontId="19" fillId="0" borderId="1" xfId="0" applyNumberFormat="1" applyFont="1" applyFill="1" applyBorder="1" applyAlignment="1" applyProtection="1">
      <alignment horizontal="left" vertical="center" wrapText="1"/>
    </xf>
    <xf numFmtId="170" fontId="20" fillId="0" borderId="0" xfId="0" applyNumberFormat="1" applyFont="1" applyFill="1" applyBorder="1" applyAlignment="1" applyProtection="1">
      <alignment vertical="center"/>
    </xf>
    <xf numFmtId="170" fontId="22" fillId="0" borderId="0" xfId="0" applyNumberFormat="1" applyFont="1" applyFill="1" applyBorder="1" applyAlignment="1" applyProtection="1">
      <alignment vertical="center"/>
    </xf>
    <xf numFmtId="170" fontId="20" fillId="0" borderId="0" xfId="0" applyNumberFormat="1" applyFont="1" applyFill="1" applyBorder="1" applyAlignment="1" applyProtection="1">
      <alignment horizontal="justify" vertical="top"/>
    </xf>
    <xf numFmtId="170" fontId="20" fillId="0" borderId="0" xfId="0" applyNumberFormat="1" applyFont="1" applyFill="1" applyAlignment="1" applyProtection="1">
      <alignment vertical="center"/>
    </xf>
    <xf numFmtId="0" fontId="19" fillId="0" borderId="8" xfId="0" applyFont="1" applyFill="1" applyBorder="1" applyAlignment="1">
      <alignment horizontal="left" vertical="top" wrapText="1"/>
    </xf>
    <xf numFmtId="170" fontId="20" fillId="0"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left" vertical="center"/>
    </xf>
    <xf numFmtId="2" fontId="18" fillId="0" borderId="1" xfId="2" applyNumberFormat="1" applyFont="1" applyFill="1" applyBorder="1" applyAlignment="1" applyProtection="1">
      <alignment horizontal="right" vertical="top" wrapText="1"/>
    </xf>
    <xf numFmtId="0" fontId="3" fillId="0" borderId="0" xfId="0" applyFont="1" applyFill="1" applyBorder="1" applyAlignment="1" applyProtection="1">
      <alignment horizontal="justify" vertical="top" wrapText="1"/>
    </xf>
    <xf numFmtId="0" fontId="20" fillId="0" borderId="0" xfId="0" applyFont="1" applyFill="1" applyBorder="1" applyAlignment="1" applyProtection="1">
      <alignment wrapText="1"/>
    </xf>
    <xf numFmtId="0" fontId="21" fillId="0" borderId="10" xfId="0" applyFont="1" applyBorder="1" applyAlignment="1">
      <alignment horizontal="justify" vertical="top" wrapText="1"/>
    </xf>
    <xf numFmtId="0" fontId="21" fillId="0" borderId="5" xfId="0" applyFont="1" applyBorder="1" applyAlignment="1">
      <alignment horizontal="justify" vertical="top" wrapText="1"/>
    </xf>
    <xf numFmtId="0" fontId="19" fillId="0" borderId="1" xfId="0" applyFont="1" applyFill="1" applyBorder="1" applyAlignment="1" applyProtection="1">
      <alignment wrapText="1"/>
    </xf>
    <xf numFmtId="0" fontId="19" fillId="0" borderId="1" xfId="0" applyFont="1" applyFill="1" applyBorder="1" applyAlignment="1" applyProtection="1">
      <alignment horizontal="center" vertical="center" wrapText="1"/>
    </xf>
    <xf numFmtId="0" fontId="21" fillId="0" borderId="1" xfId="0" applyFont="1" applyBorder="1" applyAlignment="1">
      <alignment horizontal="center" vertical="center" wrapText="1"/>
    </xf>
    <xf numFmtId="0" fontId="21" fillId="0" borderId="10"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3" fontId="21"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2" fontId="3" fillId="0" borderId="1" xfId="2"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21" fillId="0" borderId="10" xfId="0" applyFont="1" applyBorder="1" applyAlignment="1">
      <alignment horizontal="center" vertical="center" wrapText="1"/>
    </xf>
    <xf numFmtId="165" fontId="3" fillId="0" borderId="10" xfId="2" applyNumberFormat="1" applyFont="1" applyBorder="1" applyAlignment="1">
      <alignment horizontal="center" vertical="center" wrapText="1"/>
    </xf>
    <xf numFmtId="165" fontId="3" fillId="0" borderId="5" xfId="2" applyNumberFormat="1" applyFont="1" applyBorder="1" applyAlignment="1">
      <alignment horizontal="center" vertical="center" wrapText="1"/>
    </xf>
    <xf numFmtId="0" fontId="0" fillId="0" borderId="1" xfId="0" applyBorder="1" applyAlignment="1">
      <alignment vertical="center"/>
    </xf>
    <xf numFmtId="0" fontId="20"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xf>
    <xf numFmtId="0" fontId="21" fillId="0" borderId="0" xfId="0" applyNumberFormat="1" applyFont="1" applyAlignment="1">
      <alignment horizontal="center"/>
    </xf>
    <xf numFmtId="0" fontId="21" fillId="0" borderId="0" xfId="0" applyFont="1"/>
    <xf numFmtId="0" fontId="21" fillId="0" borderId="0" xfId="0" applyFont="1" applyFill="1" applyAlignment="1">
      <alignment horizontal="right"/>
    </xf>
    <xf numFmtId="0" fontId="21" fillId="0" borderId="0" xfId="0" applyNumberFormat="1" applyFont="1" applyBorder="1" applyAlignment="1">
      <alignment horizontal="center"/>
    </xf>
    <xf numFmtId="0" fontId="21" fillId="0" borderId="6" xfId="0" applyNumberFormat="1" applyFont="1" applyBorder="1" applyAlignment="1">
      <alignment horizontal="center"/>
    </xf>
    <xf numFmtId="4" fontId="21" fillId="0" borderId="1" xfId="0" applyNumberFormat="1" applyFont="1" applyFill="1" applyBorder="1" applyAlignment="1">
      <alignment horizontal="left" vertical="top"/>
    </xf>
    <xf numFmtId="0" fontId="21" fillId="0" borderId="0" xfId="0" applyNumberFormat="1" applyFont="1" applyBorder="1" applyAlignment="1">
      <alignment horizontal="center" vertical="top" wrapText="1"/>
    </xf>
    <xf numFmtId="0" fontId="19" fillId="0" borderId="0" xfId="0" applyFont="1" applyBorder="1" applyAlignment="1">
      <alignment horizontal="left" vertical="top" wrapText="1"/>
    </xf>
    <xf numFmtId="0" fontId="19" fillId="0" borderId="0" xfId="0" applyFont="1" applyFill="1" applyBorder="1" applyAlignment="1">
      <alignment horizontal="left" vertical="top" wrapText="1"/>
    </xf>
    <xf numFmtId="0" fontId="21" fillId="0" borderId="0" xfId="0" applyFont="1" applyBorder="1" applyAlignment="1">
      <alignment horizontal="left" vertical="top"/>
    </xf>
    <xf numFmtId="0" fontId="19" fillId="0" borderId="0" xfId="0" applyFont="1" applyFill="1" applyAlignment="1">
      <alignment horizontal="left"/>
    </xf>
    <xf numFmtId="0" fontId="19" fillId="0" borderId="0" xfId="0" applyFont="1" applyFill="1" applyBorder="1" applyAlignment="1" applyProtection="1">
      <alignment horizontal="left"/>
    </xf>
    <xf numFmtId="0" fontId="19" fillId="0" borderId="0" xfId="0" applyFont="1" applyFill="1"/>
    <xf numFmtId="0" fontId="19" fillId="0" borderId="0" xfId="0" applyFont="1" applyFill="1" applyAlignment="1">
      <alignment vertical="center"/>
    </xf>
    <xf numFmtId="164" fontId="19" fillId="0" borderId="0" xfId="0" applyNumberFormat="1" applyFont="1" applyFill="1" applyBorder="1" applyAlignment="1" applyProtection="1">
      <alignment horizontal="left"/>
    </xf>
    <xf numFmtId="0" fontId="21" fillId="0" borderId="0" xfId="0" applyFont="1" applyFill="1"/>
    <xf numFmtId="0" fontId="21" fillId="0" borderId="0" xfId="0" applyNumberFormat="1" applyFont="1" applyAlignment="1">
      <alignment horizontal="left"/>
    </xf>
    <xf numFmtId="4" fontId="19" fillId="0" borderId="1" xfId="0" applyNumberFormat="1" applyFont="1" applyFill="1" applyBorder="1" applyAlignment="1">
      <alignment horizontal="right" vertical="top" wrapText="1"/>
    </xf>
    <xf numFmtId="0" fontId="19" fillId="0" borderId="1" xfId="0" applyFont="1" applyFill="1" applyBorder="1" applyAlignment="1">
      <alignment horizontal="right" vertical="top" wrapText="1"/>
    </xf>
    <xf numFmtId="3" fontId="19" fillId="0" borderId="1" xfId="0" applyNumberFormat="1" applyFont="1" applyFill="1" applyBorder="1" applyAlignment="1">
      <alignment horizontal="right" vertical="top" wrapText="1"/>
    </xf>
    <xf numFmtId="0" fontId="19" fillId="0" borderId="41" xfId="2" applyNumberFormat="1" applyFont="1" applyFill="1" applyBorder="1" applyAlignment="1" applyProtection="1">
      <alignment horizontal="right" vertical="top" wrapText="1"/>
    </xf>
    <xf numFmtId="2" fontId="19" fillId="0" borderId="41" xfId="2" applyNumberFormat="1" applyFont="1" applyFill="1" applyBorder="1" applyAlignment="1" applyProtection="1">
      <alignment horizontal="right" vertical="top" wrapText="1"/>
    </xf>
    <xf numFmtId="0" fontId="30" fillId="0" borderId="0" xfId="0" applyFont="1" applyFill="1" applyBorder="1" applyAlignment="1" applyProtection="1"/>
    <xf numFmtId="0" fontId="30" fillId="0" borderId="0" xfId="0" applyFont="1" applyFill="1" applyBorder="1" applyAlignment="1" applyProtection="1">
      <alignment horizontal="left"/>
    </xf>
    <xf numFmtId="164" fontId="30" fillId="0" borderId="0" xfId="0" applyNumberFormat="1" applyFont="1" applyFill="1" applyBorder="1" applyAlignment="1" applyProtection="1">
      <alignment horizontal="left"/>
    </xf>
    <xf numFmtId="0" fontId="30" fillId="0" borderId="0" xfId="0" applyFont="1" applyFill="1" applyAlignment="1" applyProtection="1">
      <alignment vertical="center"/>
    </xf>
    <xf numFmtId="0" fontId="30" fillId="0" borderId="0" xfId="0" applyFont="1" applyFill="1" applyAlignment="1" applyProtection="1">
      <alignment horizontal="left" vertical="center"/>
    </xf>
    <xf numFmtId="0" fontId="30" fillId="0" borderId="0" xfId="0" applyFont="1" applyFill="1" applyAlignment="1" applyProtection="1">
      <alignment horizontal="right" vertical="center"/>
    </xf>
    <xf numFmtId="164" fontId="30" fillId="0" borderId="0" xfId="2" applyNumberFormat="1" applyFont="1" applyFill="1" applyBorder="1" applyAlignment="1" applyProtection="1">
      <alignment vertical="center" wrapText="1"/>
    </xf>
    <xf numFmtId="0" fontId="30" fillId="0" borderId="0" xfId="0" applyFont="1" applyFill="1" applyBorder="1" applyAlignment="1" applyProtection="1">
      <alignment vertical="center"/>
    </xf>
    <xf numFmtId="2" fontId="3" fillId="0" borderId="1" xfId="0" applyNumberFormat="1" applyFont="1" applyFill="1" applyBorder="1" applyAlignment="1">
      <alignment vertical="top" wrapText="1"/>
    </xf>
    <xf numFmtId="2" fontId="18" fillId="0" borderId="5" xfId="2" applyNumberFormat="1" applyFont="1" applyFill="1" applyBorder="1" applyAlignment="1" applyProtection="1">
      <alignment horizontal="right" vertical="top" wrapText="1"/>
    </xf>
    <xf numFmtId="2" fontId="19" fillId="0" borderId="1" xfId="2" applyNumberFormat="1" applyFont="1" applyFill="1" applyBorder="1" applyAlignment="1" applyProtection="1">
      <alignment horizontal="right" vertical="top" wrapText="1"/>
    </xf>
    <xf numFmtId="4" fontId="19" fillId="0" borderId="1" xfId="0" applyNumberFormat="1" applyFont="1" applyFill="1" applyBorder="1" applyAlignment="1">
      <alignment vertical="center" wrapText="1"/>
    </xf>
    <xf numFmtId="2" fontId="19" fillId="0" borderId="1" xfId="0" applyNumberFormat="1" applyFont="1" applyFill="1" applyBorder="1" applyAlignment="1">
      <alignment vertical="center" wrapText="1"/>
    </xf>
    <xf numFmtId="2" fontId="19" fillId="0" borderId="10" xfId="2" applyNumberFormat="1" applyFont="1" applyFill="1" applyBorder="1" applyAlignment="1" applyProtection="1">
      <alignment horizontal="right" vertical="top" wrapText="1"/>
    </xf>
    <xf numFmtId="169" fontId="18" fillId="0" borderId="41" xfId="2" applyNumberFormat="1" applyFont="1" applyFill="1" applyBorder="1" applyAlignment="1" applyProtection="1">
      <alignment horizontal="right" vertical="top" wrapText="1"/>
    </xf>
    <xf numFmtId="2" fontId="19" fillId="0" borderId="43" xfId="2" applyNumberFormat="1" applyFont="1" applyFill="1" applyBorder="1" applyAlignment="1" applyProtection="1">
      <alignment horizontal="right" vertical="top" wrapText="1"/>
    </xf>
    <xf numFmtId="2" fontId="19" fillId="0" borderId="2" xfId="2" applyNumberFormat="1" applyFont="1" applyFill="1" applyBorder="1" applyAlignment="1" applyProtection="1">
      <alignment horizontal="right" vertical="top" wrapText="1"/>
    </xf>
    <xf numFmtId="2" fontId="19" fillId="0" borderId="30" xfId="2" applyNumberFormat="1" applyFont="1" applyFill="1" applyBorder="1" applyAlignment="1" applyProtection="1">
      <alignment horizontal="right" vertical="top" wrapText="1"/>
    </xf>
    <xf numFmtId="10" fontId="3" fillId="0" borderId="1" xfId="2" applyNumberFormat="1" applyFont="1" applyBorder="1" applyAlignment="1">
      <alignment horizontal="center" vertical="center" wrapText="1"/>
    </xf>
    <xf numFmtId="10" fontId="19" fillId="0" borderId="37" xfId="2" applyNumberFormat="1" applyFont="1" applyFill="1" applyBorder="1" applyAlignment="1" applyProtection="1">
      <alignment horizontal="right" vertical="top" wrapText="1"/>
    </xf>
    <xf numFmtId="171" fontId="18" fillId="0" borderId="1" xfId="2" applyNumberFormat="1" applyFont="1" applyFill="1" applyBorder="1" applyAlignment="1" applyProtection="1">
      <alignment horizontal="right" vertical="top" wrapText="1"/>
    </xf>
    <xf numFmtId="171" fontId="19" fillId="0" borderId="57" xfId="2" applyNumberFormat="1" applyFont="1" applyFill="1" applyBorder="1" applyAlignment="1" applyProtection="1">
      <alignment horizontal="right" vertical="top" wrapText="1"/>
    </xf>
    <xf numFmtId="171" fontId="19" fillId="0" borderId="56" xfId="2" applyNumberFormat="1" applyFont="1" applyFill="1" applyBorder="1" applyAlignment="1" applyProtection="1">
      <alignment horizontal="right" vertical="top" wrapText="1"/>
    </xf>
    <xf numFmtId="171" fontId="19" fillId="0" borderId="41" xfId="2" applyNumberFormat="1" applyFont="1" applyFill="1" applyBorder="1" applyAlignment="1" applyProtection="1">
      <alignment horizontal="right" vertical="top" wrapText="1"/>
    </xf>
    <xf numFmtId="10" fontId="18" fillId="0" borderId="42" xfId="2" applyNumberFormat="1" applyFont="1" applyFill="1" applyBorder="1" applyAlignment="1" applyProtection="1">
      <alignment horizontal="right" vertical="top" wrapText="1"/>
    </xf>
    <xf numFmtId="167" fontId="3" fillId="0" borderId="1" xfId="2"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167" fontId="3" fillId="0" borderId="1" xfId="0" applyNumberFormat="1" applyFont="1" applyBorder="1" applyAlignment="1">
      <alignment horizontal="center" vertical="center" wrapText="1"/>
    </xf>
    <xf numFmtId="2" fontId="32" fillId="0" borderId="1" xfId="0" applyNumberFormat="1" applyFont="1" applyFill="1" applyBorder="1" applyAlignment="1">
      <alignment vertical="center" wrapText="1"/>
    </xf>
    <xf numFmtId="172" fontId="3" fillId="0" borderId="1" xfId="2" applyNumberFormat="1" applyFont="1" applyFill="1" applyBorder="1" applyAlignment="1">
      <alignment horizontal="center" vertical="center" wrapText="1"/>
    </xf>
    <xf numFmtId="171" fontId="18" fillId="0" borderId="5" xfId="2" applyNumberFormat="1" applyFont="1" applyFill="1" applyBorder="1" applyAlignment="1" applyProtection="1">
      <alignment horizontal="right" vertical="top" wrapText="1"/>
    </xf>
    <xf numFmtId="173" fontId="18" fillId="0" borderId="5" xfId="2" applyNumberFormat="1" applyFont="1" applyFill="1" applyBorder="1" applyAlignment="1" applyProtection="1">
      <alignment horizontal="right" vertical="top" wrapText="1"/>
    </xf>
    <xf numFmtId="0" fontId="21" fillId="0" borderId="1" xfId="0" applyFont="1" applyFill="1" applyBorder="1" applyAlignment="1">
      <alignment horizontal="justify" vertical="top" wrapText="1"/>
    </xf>
    <xf numFmtId="0" fontId="21" fillId="0" borderId="4" xfId="0" applyFont="1" applyBorder="1" applyAlignment="1">
      <alignment horizontal="center" vertical="center" wrapText="1"/>
    </xf>
    <xf numFmtId="0" fontId="21" fillId="0" borderId="2" xfId="0" applyFont="1" applyBorder="1" applyAlignment="1">
      <alignment horizontal="center" vertical="center"/>
    </xf>
    <xf numFmtId="0" fontId="33" fillId="0" borderId="1" xfId="0" applyFont="1" applyBorder="1" applyAlignment="1">
      <alignment horizontal="justify" vertical="center" wrapText="1"/>
    </xf>
    <xf numFmtId="174" fontId="19" fillId="0" borderId="1" xfId="2" applyNumberFormat="1" applyFont="1" applyFill="1" applyBorder="1" applyAlignment="1">
      <alignment horizontal="center" vertical="center" wrapText="1"/>
    </xf>
    <xf numFmtId="174" fontId="19" fillId="0" borderId="41" xfId="2" applyNumberFormat="1" applyFont="1" applyFill="1" applyBorder="1" applyAlignment="1" applyProtection="1">
      <alignment horizontal="right" vertical="top" wrapText="1"/>
    </xf>
    <xf numFmtId="0" fontId="19" fillId="0" borderId="0" xfId="0" applyFont="1" applyFill="1" applyBorder="1" applyAlignment="1" applyProtection="1">
      <alignment wrapText="1"/>
    </xf>
    <xf numFmtId="169" fontId="19" fillId="0" borderId="41" xfId="2" applyNumberFormat="1" applyFont="1" applyFill="1" applyBorder="1" applyAlignment="1" applyProtection="1">
      <alignment horizontal="center" vertical="center" wrapText="1"/>
    </xf>
    <xf numFmtId="167" fontId="19" fillId="0" borderId="1" xfId="2" applyNumberFormat="1" applyFont="1" applyFill="1" applyBorder="1" applyAlignment="1">
      <alignment horizontal="center" vertical="center" wrapText="1"/>
    </xf>
    <xf numFmtId="10" fontId="18" fillId="0" borderId="1" xfId="2" applyNumberFormat="1" applyFont="1" applyFill="1" applyBorder="1" applyAlignment="1" applyProtection="1">
      <alignment horizontal="center" vertical="center" wrapText="1"/>
    </xf>
    <xf numFmtId="171" fontId="19" fillId="0" borderId="1" xfId="2" applyNumberFormat="1" applyFont="1" applyFill="1" applyBorder="1" applyAlignment="1" applyProtection="1">
      <alignment horizontal="right" vertical="top" wrapText="1"/>
    </xf>
    <xf numFmtId="171" fontId="19" fillId="0" borderId="58" xfId="2" applyNumberFormat="1" applyFont="1" applyFill="1" applyBorder="1" applyAlignment="1" applyProtection="1">
      <alignment horizontal="right" vertical="top" wrapText="1"/>
    </xf>
    <xf numFmtId="171" fontId="19" fillId="0" borderId="51" xfId="2" applyNumberFormat="1" applyFont="1" applyFill="1" applyBorder="1" applyAlignment="1" applyProtection="1">
      <alignment horizontal="right" vertical="top" wrapText="1"/>
    </xf>
    <xf numFmtId="171" fontId="19" fillId="0" borderId="2" xfId="2" applyNumberFormat="1" applyFont="1" applyFill="1" applyBorder="1" applyAlignment="1" applyProtection="1">
      <alignment horizontal="right" vertical="top" wrapText="1"/>
    </xf>
    <xf numFmtId="171" fontId="19" fillId="0" borderId="7" xfId="2" applyNumberFormat="1" applyFont="1" applyFill="1" applyBorder="1" applyAlignment="1" applyProtection="1">
      <alignment horizontal="right" vertical="top" wrapText="1"/>
    </xf>
    <xf numFmtId="171" fontId="19" fillId="0" borderId="46" xfId="2" applyNumberFormat="1" applyFont="1" applyFill="1" applyBorder="1" applyAlignment="1" applyProtection="1">
      <alignment horizontal="right" vertical="top" wrapText="1"/>
    </xf>
    <xf numFmtId="171" fontId="19" fillId="0" borderId="52" xfId="2" applyNumberFormat="1" applyFont="1" applyFill="1" applyBorder="1" applyAlignment="1" applyProtection="1">
      <alignment horizontal="right" vertical="top" wrapText="1"/>
    </xf>
    <xf numFmtId="171" fontId="19" fillId="0" borderId="43" xfId="2" applyNumberFormat="1" applyFont="1" applyFill="1" applyBorder="1" applyAlignment="1" applyProtection="1">
      <alignment horizontal="right" vertical="top" wrapText="1"/>
    </xf>
    <xf numFmtId="171" fontId="19" fillId="0" borderId="48" xfId="2" applyNumberFormat="1" applyFont="1" applyFill="1" applyBorder="1" applyAlignment="1" applyProtection="1">
      <alignment horizontal="right" vertical="top" wrapText="1"/>
    </xf>
    <xf numFmtId="171" fontId="19" fillId="0" borderId="1" xfId="2" applyNumberFormat="1" applyFont="1" applyFill="1" applyBorder="1" applyAlignment="1">
      <alignment horizontal="center" vertical="center" wrapText="1"/>
    </xf>
    <xf numFmtId="169" fontId="19" fillId="0" borderId="1" xfId="2" applyNumberFormat="1" applyFont="1" applyFill="1" applyBorder="1" applyAlignment="1" applyProtection="1">
      <alignment horizontal="center" vertical="center" wrapText="1"/>
    </xf>
    <xf numFmtId="169" fontId="18" fillId="0" borderId="1" xfId="2" applyNumberFormat="1" applyFont="1" applyFill="1" applyBorder="1" applyAlignment="1" applyProtection="1">
      <alignment horizontal="center" vertical="center" wrapText="1"/>
    </xf>
    <xf numFmtId="10" fontId="19" fillId="0" borderId="1" xfId="2" applyNumberFormat="1" applyFont="1" applyFill="1" applyBorder="1" applyAlignment="1" applyProtection="1">
      <alignment horizontal="center" vertical="center" wrapText="1"/>
    </xf>
    <xf numFmtId="164" fontId="19" fillId="0" borderId="10" xfId="0" applyNumberFormat="1" applyFont="1" applyFill="1" applyBorder="1" applyAlignment="1" applyProtection="1">
      <alignment horizontal="left" vertical="top" wrapText="1"/>
    </xf>
    <xf numFmtId="164" fontId="19" fillId="0" borderId="1" xfId="0" applyNumberFormat="1" applyFont="1" applyFill="1" applyBorder="1" applyAlignment="1" applyProtection="1">
      <alignment horizontal="left" vertical="top" wrapText="1"/>
    </xf>
    <xf numFmtId="164" fontId="19" fillId="0" borderId="4" xfId="0" applyNumberFormat="1" applyFont="1" applyFill="1" applyBorder="1" applyAlignment="1" applyProtection="1">
      <alignment horizontal="center" vertical="top" wrapText="1"/>
    </xf>
    <xf numFmtId="49" fontId="19" fillId="0" borderId="24" xfId="0" applyNumberFormat="1" applyFont="1" applyFill="1" applyBorder="1" applyAlignment="1" applyProtection="1">
      <alignment horizontal="center" vertical="top" wrapText="1"/>
    </xf>
    <xf numFmtId="0" fontId="30" fillId="0" borderId="0" xfId="0" applyFont="1" applyFill="1" applyBorder="1" applyAlignment="1" applyProtection="1">
      <alignment horizontal="left" wrapText="1"/>
    </xf>
    <xf numFmtId="164" fontId="19" fillId="0" borderId="0" xfId="0" applyNumberFormat="1" applyFont="1" applyFill="1" applyBorder="1" applyAlignment="1" applyProtection="1">
      <alignment horizontal="left" vertical="top" wrapText="1"/>
    </xf>
    <xf numFmtId="2" fontId="19" fillId="0" borderId="1" xfId="0" applyNumberFormat="1" applyFont="1" applyFill="1" applyBorder="1" applyAlignment="1">
      <alignment vertical="top" wrapText="1"/>
    </xf>
    <xf numFmtId="4" fontId="21" fillId="0" borderId="1" xfId="0" applyNumberFormat="1" applyFont="1" applyFill="1" applyBorder="1" applyAlignment="1">
      <alignment horizontal="center" vertical="center" wrapText="1"/>
    </xf>
    <xf numFmtId="164" fontId="18" fillId="0" borderId="5" xfId="2" applyNumberFormat="1" applyFont="1" applyFill="1" applyBorder="1" applyAlignment="1" applyProtection="1">
      <alignment horizontal="right" vertical="top" wrapText="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1" xfId="0"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1" fillId="0" borderId="0" xfId="0" applyFont="1" applyBorder="1" applyAlignment="1">
      <alignment horizontal="left" vertical="top"/>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164" fontId="19" fillId="0" borderId="10" xfId="0" applyNumberFormat="1" applyFont="1" applyFill="1" applyBorder="1" applyAlignment="1" applyProtection="1">
      <alignment horizontal="left" vertical="top" wrapText="1"/>
    </xf>
    <xf numFmtId="164" fontId="19" fillId="0" borderId="8" xfId="0" applyNumberFormat="1" applyFont="1" applyFill="1" applyBorder="1" applyAlignment="1" applyProtection="1">
      <alignment horizontal="left" vertical="top" wrapText="1"/>
    </xf>
    <xf numFmtId="164" fontId="19" fillId="0" borderId="5" xfId="0" applyNumberFormat="1" applyFont="1" applyFill="1" applyBorder="1" applyAlignment="1" applyProtection="1">
      <alignment horizontal="left" vertical="top" wrapText="1"/>
    </xf>
    <xf numFmtId="0" fontId="19" fillId="0" borderId="10"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19" fillId="0" borderId="5" xfId="0" applyFont="1" applyFill="1" applyBorder="1" applyAlignment="1" applyProtection="1">
      <alignment horizontal="left" vertical="top" wrapText="1"/>
    </xf>
    <xf numFmtId="0" fontId="19" fillId="0" borderId="7" xfId="0" applyFont="1" applyFill="1" applyBorder="1" applyAlignment="1" applyProtection="1">
      <alignment horizontal="center" vertical="top" wrapText="1"/>
    </xf>
    <xf numFmtId="49" fontId="19" fillId="0" borderId="26" xfId="0" applyNumberFormat="1" applyFont="1" applyFill="1" applyBorder="1" applyAlignment="1" applyProtection="1">
      <alignment horizontal="center" vertical="top" wrapText="1"/>
    </xf>
    <xf numFmtId="49" fontId="19" fillId="0" borderId="7" xfId="0" applyNumberFormat="1" applyFont="1" applyFill="1" applyBorder="1" applyAlignment="1" applyProtection="1">
      <alignment horizontal="center" vertical="top" wrapText="1"/>
    </xf>
    <xf numFmtId="49" fontId="19" fillId="0" borderId="18" xfId="0" applyNumberFormat="1" applyFont="1" applyFill="1" applyBorder="1" applyAlignment="1" applyProtection="1">
      <alignment horizontal="center" vertical="top" wrapText="1"/>
    </xf>
    <xf numFmtId="49" fontId="19" fillId="0" borderId="27" xfId="0" applyNumberFormat="1" applyFont="1" applyFill="1" applyBorder="1" applyAlignment="1" applyProtection="1">
      <alignment horizontal="center" vertical="top" wrapText="1"/>
    </xf>
    <xf numFmtId="49" fontId="19" fillId="0" borderId="32" xfId="0" applyNumberFormat="1" applyFont="1" applyFill="1" applyBorder="1" applyAlignment="1" applyProtection="1">
      <alignment horizontal="center" vertical="top" wrapText="1"/>
    </xf>
    <xf numFmtId="164" fontId="19" fillId="0" borderId="28" xfId="0" applyNumberFormat="1" applyFont="1" applyFill="1" applyBorder="1" applyAlignment="1" applyProtection="1">
      <alignment horizontal="left" vertical="top" wrapText="1"/>
    </xf>
    <xf numFmtId="164" fontId="19" fillId="0" borderId="29" xfId="0" applyNumberFormat="1" applyFont="1" applyFill="1" applyBorder="1" applyAlignment="1" applyProtection="1">
      <alignment horizontal="left" vertical="top" wrapText="1"/>
    </xf>
    <xf numFmtId="164" fontId="19" fillId="0" borderId="30" xfId="0" applyNumberFormat="1" applyFont="1" applyFill="1" applyBorder="1" applyAlignment="1" applyProtection="1">
      <alignment horizontal="left" vertical="top" wrapText="1"/>
    </xf>
    <xf numFmtId="164" fontId="19" fillId="0" borderId="19"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wrapText="1"/>
    </xf>
    <xf numFmtId="164" fontId="19" fillId="0" borderId="15" xfId="0" applyNumberFormat="1" applyFont="1" applyFill="1" applyBorder="1" applyAlignment="1" applyProtection="1">
      <alignment horizontal="left" vertical="top" wrapText="1"/>
    </xf>
    <xf numFmtId="164" fontId="19" fillId="0" borderId="24" xfId="0" applyNumberFormat="1" applyFont="1" applyFill="1" applyBorder="1" applyAlignment="1" applyProtection="1">
      <alignment horizontal="left" vertical="top" wrapText="1"/>
    </xf>
    <xf numFmtId="164" fontId="19" fillId="0" borderId="6" xfId="0" applyNumberFormat="1" applyFont="1" applyFill="1" applyBorder="1" applyAlignment="1" applyProtection="1">
      <alignment horizontal="left" vertical="top" wrapText="1"/>
    </xf>
    <xf numFmtId="164" fontId="19" fillId="0" borderId="3" xfId="0" applyNumberFormat="1" applyFont="1" applyFill="1" applyBorder="1" applyAlignment="1" applyProtection="1">
      <alignment horizontal="left" vertical="top" wrapText="1"/>
    </xf>
    <xf numFmtId="10" fontId="19" fillId="0" borderId="10" xfId="0" applyNumberFormat="1" applyFont="1" applyFill="1" applyBorder="1" applyAlignment="1" applyProtection="1">
      <alignment horizontal="left" vertical="top" wrapText="1"/>
    </xf>
    <xf numFmtId="10" fontId="19" fillId="0" borderId="8" xfId="0" applyNumberFormat="1" applyFont="1" applyFill="1" applyBorder="1" applyAlignment="1" applyProtection="1">
      <alignment horizontal="left" vertical="top" wrapText="1"/>
    </xf>
    <xf numFmtId="10" fontId="19" fillId="0" borderId="5" xfId="0" applyNumberFormat="1" applyFont="1" applyFill="1" applyBorder="1" applyAlignment="1" applyProtection="1">
      <alignment horizontal="left" vertical="top" wrapText="1"/>
    </xf>
    <xf numFmtId="49" fontId="19" fillId="0" borderId="28" xfId="0" applyNumberFormat="1" applyFont="1" applyFill="1" applyBorder="1" applyAlignment="1" applyProtection="1">
      <alignment horizontal="center" vertical="top" wrapText="1"/>
    </xf>
    <xf numFmtId="49" fontId="19" fillId="0" borderId="29" xfId="0" applyNumberFormat="1" applyFont="1" applyFill="1" applyBorder="1" applyAlignment="1" applyProtection="1">
      <alignment horizontal="center" vertical="top" wrapText="1"/>
    </xf>
    <xf numFmtId="49" fontId="19" fillId="0" borderId="30" xfId="0" applyNumberFormat="1" applyFont="1" applyFill="1" applyBorder="1" applyAlignment="1" applyProtection="1">
      <alignment horizontal="center" vertical="top" wrapText="1"/>
    </xf>
    <xf numFmtId="49" fontId="19" fillId="0" borderId="19" xfId="0" applyNumberFormat="1" applyFont="1" applyFill="1" applyBorder="1" applyAlignment="1" applyProtection="1">
      <alignment horizontal="center" vertical="top" wrapText="1"/>
    </xf>
    <xf numFmtId="49" fontId="19" fillId="0" borderId="0" xfId="0" applyNumberFormat="1" applyFont="1" applyFill="1" applyBorder="1" applyAlignment="1" applyProtection="1">
      <alignment horizontal="center" vertical="top" wrapText="1"/>
    </xf>
    <xf numFmtId="49" fontId="19" fillId="0" borderId="15" xfId="0" applyNumberFormat="1" applyFont="1" applyFill="1" applyBorder="1" applyAlignment="1" applyProtection="1">
      <alignment horizontal="center" vertical="top" wrapText="1"/>
    </xf>
    <xf numFmtId="49" fontId="19" fillId="0" borderId="24" xfId="0" applyNumberFormat="1" applyFont="1" applyFill="1" applyBorder="1" applyAlignment="1" applyProtection="1">
      <alignment horizontal="center" vertical="top" wrapText="1"/>
    </xf>
    <xf numFmtId="49" fontId="19" fillId="0" borderId="6" xfId="0" applyNumberFormat="1" applyFont="1" applyFill="1" applyBorder="1" applyAlignment="1" applyProtection="1">
      <alignment horizontal="center" vertical="top" wrapText="1"/>
    </xf>
    <xf numFmtId="49" fontId="19" fillId="0" borderId="3" xfId="0" applyNumberFormat="1" applyFont="1" applyFill="1" applyBorder="1" applyAlignment="1" applyProtection="1">
      <alignment horizontal="center" vertical="top" wrapText="1"/>
    </xf>
    <xf numFmtId="0" fontId="27" fillId="0" borderId="29" xfId="0" applyFont="1" applyFill="1" applyBorder="1" applyAlignment="1">
      <alignment vertical="top" wrapText="1"/>
    </xf>
    <xf numFmtId="0" fontId="27" fillId="0" borderId="30" xfId="0" applyFont="1" applyFill="1" applyBorder="1" applyAlignment="1">
      <alignment vertical="top" wrapText="1"/>
    </xf>
    <xf numFmtId="0" fontId="27" fillId="0" borderId="0" xfId="0" applyFont="1" applyFill="1" applyAlignment="1">
      <alignment vertical="top" wrapText="1"/>
    </xf>
    <xf numFmtId="0" fontId="27" fillId="0" borderId="15" xfId="0" applyFont="1" applyFill="1" applyBorder="1" applyAlignment="1">
      <alignment vertical="top" wrapText="1"/>
    </xf>
    <xf numFmtId="0" fontId="27" fillId="0" borderId="6" xfId="0" applyFont="1" applyFill="1" applyBorder="1" applyAlignment="1">
      <alignment vertical="top" wrapText="1"/>
    </xf>
    <xf numFmtId="0" fontId="27" fillId="0" borderId="3" xfId="0" applyFont="1" applyFill="1" applyBorder="1" applyAlignment="1">
      <alignment vertical="top" wrapText="1"/>
    </xf>
    <xf numFmtId="0" fontId="18" fillId="0" borderId="26"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24"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wrapText="1"/>
    </xf>
    <xf numFmtId="49" fontId="19" fillId="0" borderId="2" xfId="0" applyNumberFormat="1" applyFont="1" applyFill="1" applyBorder="1" applyAlignment="1" applyProtection="1">
      <alignment horizontal="center" vertical="top" wrapText="1"/>
    </xf>
    <xf numFmtId="0" fontId="30" fillId="0" borderId="0" xfId="0" applyFont="1" applyFill="1" applyBorder="1" applyAlignment="1" applyProtection="1">
      <alignment horizontal="left" wrapText="1"/>
    </xf>
    <xf numFmtId="0" fontId="31" fillId="0" borderId="0" xfId="0" applyFont="1" applyFill="1" applyAlignment="1">
      <alignment horizontal="left" wrapText="1"/>
    </xf>
    <xf numFmtId="164" fontId="18" fillId="0" borderId="24" xfId="0" applyNumberFormat="1" applyFont="1" applyFill="1" applyBorder="1" applyAlignment="1" applyProtection="1">
      <alignment horizontal="left" vertical="top"/>
    </xf>
    <xf numFmtId="164" fontId="18" fillId="0" borderId="6" xfId="0" applyNumberFormat="1" applyFont="1" applyFill="1" applyBorder="1" applyAlignment="1" applyProtection="1">
      <alignment horizontal="left" vertical="top"/>
    </xf>
    <xf numFmtId="164" fontId="18" fillId="0" borderId="44" xfId="0" applyNumberFormat="1" applyFont="1" applyFill="1" applyBorder="1" applyAlignment="1" applyProtection="1">
      <alignment horizontal="left" vertical="top"/>
    </xf>
    <xf numFmtId="0" fontId="27" fillId="0" borderId="29" xfId="0" applyFont="1" applyFill="1" applyBorder="1"/>
    <xf numFmtId="0" fontId="27" fillId="0" borderId="30" xfId="0" applyFont="1" applyFill="1" applyBorder="1"/>
    <xf numFmtId="0" fontId="27" fillId="0" borderId="19" xfId="0" applyFont="1" applyFill="1" applyBorder="1"/>
    <xf numFmtId="0" fontId="27" fillId="0" borderId="0" xfId="0" applyFont="1" applyFill="1"/>
    <xf numFmtId="0" fontId="27" fillId="0" borderId="15" xfId="0" applyFont="1" applyFill="1" applyBorder="1"/>
    <xf numFmtId="0" fontId="27" fillId="0" borderId="24" xfId="0" applyFont="1" applyFill="1" applyBorder="1"/>
    <xf numFmtId="0" fontId="27" fillId="0" borderId="6" xfId="0" applyFont="1" applyFill="1" applyBorder="1"/>
    <xf numFmtId="0" fontId="27" fillId="0" borderId="3" xfId="0" applyFont="1" applyFill="1" applyBorder="1"/>
    <xf numFmtId="164" fontId="19" fillId="0" borderId="1" xfId="0" applyNumberFormat="1" applyFont="1" applyFill="1" applyBorder="1" applyAlignment="1" applyProtection="1">
      <alignment horizontal="left" vertical="top" wrapText="1"/>
    </xf>
    <xf numFmtId="0" fontId="18" fillId="0" borderId="26"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49" fontId="19" fillId="0" borderId="1" xfId="0" applyNumberFormat="1" applyFont="1" applyFill="1" applyBorder="1" applyAlignment="1" applyProtection="1">
      <alignment horizontal="center" vertical="top" wrapText="1"/>
    </xf>
    <xf numFmtId="164" fontId="19" fillId="0" borderId="4" xfId="0" applyNumberFormat="1" applyFont="1" applyFill="1" applyBorder="1" applyAlignment="1" applyProtection="1">
      <alignment horizontal="center" vertical="top" wrapText="1"/>
    </xf>
    <xf numFmtId="0" fontId="25" fillId="0" borderId="7" xfId="0" applyFont="1" applyFill="1" applyBorder="1" applyAlignment="1">
      <alignment horizontal="center" vertical="top" wrapText="1"/>
    </xf>
    <xf numFmtId="0" fontId="25" fillId="0" borderId="2" xfId="0" applyFont="1" applyFill="1" applyBorder="1" applyAlignment="1">
      <alignment horizontal="center" vertical="top" wrapText="1"/>
    </xf>
    <xf numFmtId="164" fontId="19" fillId="0" borderId="7" xfId="0" applyNumberFormat="1" applyFont="1" applyFill="1" applyBorder="1" applyAlignment="1" applyProtection="1">
      <alignment horizontal="center" vertical="top" wrapText="1"/>
    </xf>
    <xf numFmtId="0" fontId="18" fillId="0" borderId="4"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49" fontId="18" fillId="0" borderId="28" xfId="0" applyNumberFormat="1" applyFont="1" applyFill="1" applyBorder="1" applyAlignment="1" applyProtection="1">
      <alignment horizontal="center" vertical="top" wrapText="1"/>
    </xf>
    <xf numFmtId="0" fontId="26" fillId="0" borderId="29" xfId="0" applyFont="1" applyFill="1" applyBorder="1" applyAlignment="1">
      <alignment vertical="top" wrapText="1"/>
    </xf>
    <xf numFmtId="0" fontId="26" fillId="0" borderId="30" xfId="0" applyFont="1" applyFill="1" applyBorder="1" applyAlignment="1">
      <alignment vertical="top" wrapText="1"/>
    </xf>
    <xf numFmtId="49" fontId="18" fillId="0" borderId="19" xfId="0" applyNumberFormat="1" applyFont="1" applyFill="1" applyBorder="1" applyAlignment="1" applyProtection="1">
      <alignment horizontal="center" vertical="top" wrapText="1"/>
    </xf>
    <xf numFmtId="0" fontId="26" fillId="0" borderId="0" xfId="0" applyFont="1" applyFill="1" applyAlignment="1">
      <alignment vertical="top" wrapText="1"/>
    </xf>
    <xf numFmtId="0" fontId="26" fillId="0" borderId="15" xfId="0" applyFont="1" applyFill="1" applyBorder="1" applyAlignment="1">
      <alignment vertical="top" wrapText="1"/>
    </xf>
    <xf numFmtId="49" fontId="18" fillId="0" borderId="24" xfId="0" applyNumberFormat="1" applyFont="1" applyFill="1" applyBorder="1" applyAlignment="1" applyProtection="1">
      <alignment horizontal="center" vertical="top" wrapText="1"/>
    </xf>
    <xf numFmtId="0" fontId="26" fillId="0" borderId="6" xfId="0" applyFont="1" applyFill="1" applyBorder="1" applyAlignment="1">
      <alignment vertical="top" wrapText="1"/>
    </xf>
    <xf numFmtId="0" fontId="26" fillId="0" borderId="3" xfId="0" applyFont="1" applyFill="1" applyBorder="1" applyAlignment="1">
      <alignment vertical="top" wrapText="1"/>
    </xf>
    <xf numFmtId="169" fontId="19" fillId="0" borderId="10" xfId="0" applyNumberFormat="1" applyFont="1" applyFill="1" applyBorder="1" applyAlignment="1" applyProtection="1">
      <alignment horizontal="left" vertical="top" wrapText="1"/>
    </xf>
    <xf numFmtId="0" fontId="22" fillId="0" borderId="0" xfId="0" applyFont="1" applyFill="1" applyAlignment="1" applyProtection="1">
      <alignment horizontal="center" vertical="top" wrapText="1"/>
    </xf>
    <xf numFmtId="0" fontId="18" fillId="0" borderId="6" xfId="0" applyFont="1" applyFill="1" applyBorder="1" applyAlignment="1" applyProtection="1">
      <alignment horizontal="center" vertical="center"/>
    </xf>
    <xf numFmtId="0" fontId="22" fillId="0" borderId="29" xfId="0" applyFont="1" applyFill="1" applyBorder="1" applyAlignment="1" applyProtection="1">
      <alignment horizontal="center" vertical="top"/>
    </xf>
    <xf numFmtId="0" fontId="3" fillId="0" borderId="23" xfId="0" applyFont="1" applyFill="1" applyBorder="1" applyAlignment="1" applyProtection="1">
      <alignment horizontal="center" vertical="top"/>
    </xf>
    <xf numFmtId="164" fontId="19" fillId="0" borderId="31" xfId="0" applyNumberFormat="1" applyFont="1" applyFill="1" applyBorder="1" applyAlignment="1" applyProtection="1">
      <alignment horizontal="center" vertical="center" wrapText="1"/>
    </xf>
    <xf numFmtId="164" fontId="19" fillId="0" borderId="27" xfId="0" applyNumberFormat="1" applyFont="1" applyFill="1" applyBorder="1" applyAlignment="1" applyProtection="1">
      <alignment horizontal="center" vertical="center" wrapText="1"/>
    </xf>
    <xf numFmtId="164" fontId="19" fillId="0" borderId="32" xfId="0" applyNumberFormat="1" applyFont="1" applyFill="1" applyBorder="1" applyAlignment="1" applyProtection="1">
      <alignment horizontal="center" vertical="center" wrapText="1"/>
    </xf>
    <xf numFmtId="164" fontId="19" fillId="0" borderId="50" xfId="0" applyNumberFormat="1" applyFont="1" applyFill="1" applyBorder="1" applyAlignment="1" applyProtection="1">
      <alignment horizontal="center" vertical="center" wrapText="1"/>
    </xf>
    <xf numFmtId="164" fontId="19" fillId="0" borderId="8" xfId="0" applyNumberFormat="1" applyFont="1" applyFill="1" applyBorder="1" applyAlignment="1" applyProtection="1">
      <alignment horizontal="center" vertical="center" wrapText="1"/>
    </xf>
    <xf numFmtId="164" fontId="19" fillId="0" borderId="5" xfId="0" applyNumberFormat="1" applyFont="1" applyFill="1" applyBorder="1" applyAlignment="1" applyProtection="1">
      <alignment horizontal="center" vertical="center" wrapText="1"/>
    </xf>
    <xf numFmtId="164" fontId="19" fillId="0" borderId="59" xfId="0" applyNumberFormat="1" applyFont="1" applyFill="1" applyBorder="1" applyAlignment="1" applyProtection="1">
      <alignment horizontal="center" vertical="center" wrapText="1"/>
    </xf>
    <xf numFmtId="164" fontId="19" fillId="0" borderId="21" xfId="0" applyNumberFormat="1" applyFont="1" applyFill="1" applyBorder="1" applyAlignment="1" applyProtection="1">
      <alignment horizontal="center" vertical="center" wrapText="1"/>
    </xf>
    <xf numFmtId="164" fontId="19" fillId="0" borderId="22" xfId="0" applyNumberFormat="1" applyFont="1" applyFill="1" applyBorder="1" applyAlignment="1" applyProtection="1">
      <alignment horizontal="center" vertical="center" wrapText="1"/>
    </xf>
    <xf numFmtId="164" fontId="19" fillId="0" borderId="59" xfId="0" applyNumberFormat="1" applyFont="1" applyFill="1" applyBorder="1" applyAlignment="1" applyProtection="1">
      <alignment horizontal="center" vertical="top" wrapText="1"/>
    </xf>
    <xf numFmtId="164" fontId="19" fillId="0" borderId="21" xfId="0" applyNumberFormat="1" applyFont="1" applyFill="1" applyBorder="1" applyAlignment="1" applyProtection="1">
      <alignment horizontal="center" vertical="top" wrapText="1"/>
    </xf>
    <xf numFmtId="164" fontId="19" fillId="0" borderId="22" xfId="0" applyNumberFormat="1" applyFont="1" applyFill="1" applyBorder="1" applyAlignment="1" applyProtection="1">
      <alignment horizontal="center" vertical="top" wrapText="1"/>
    </xf>
    <xf numFmtId="164" fontId="19" fillId="0" borderId="2" xfId="0" applyNumberFormat="1" applyFont="1" applyFill="1" applyBorder="1" applyAlignment="1" applyProtection="1">
      <alignment horizontal="center" vertical="top" wrapText="1"/>
    </xf>
    <xf numFmtId="0" fontId="19" fillId="0" borderId="12"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164" fontId="19" fillId="0" borderId="10" xfId="0" applyNumberFormat="1" applyFont="1" applyFill="1" applyBorder="1" applyAlignment="1" applyProtection="1">
      <alignment horizontal="center" vertical="center" wrapText="1"/>
    </xf>
    <xf numFmtId="10" fontId="19" fillId="0" borderId="10" xfId="0" applyNumberFormat="1" applyFont="1" applyFill="1" applyBorder="1" applyAlignment="1" applyProtection="1">
      <alignment horizontal="center" vertical="center" wrapText="1"/>
    </xf>
    <xf numFmtId="10" fontId="19" fillId="0" borderId="5" xfId="0" applyNumberFormat="1" applyFont="1" applyFill="1" applyBorder="1" applyAlignment="1" applyProtection="1">
      <alignment horizontal="center" vertical="center" wrapText="1"/>
    </xf>
    <xf numFmtId="164" fontId="19" fillId="0" borderId="38" xfId="0" applyNumberFormat="1" applyFont="1" applyFill="1" applyBorder="1" applyAlignment="1" applyProtection="1">
      <alignment horizontal="center" vertical="top" wrapText="1"/>
    </xf>
    <xf numFmtId="164" fontId="19" fillId="0" borderId="29" xfId="0" applyNumberFormat="1" applyFont="1" applyFill="1" applyBorder="1" applyAlignment="1" applyProtection="1">
      <alignment horizontal="center" vertical="top" wrapText="1"/>
    </xf>
    <xf numFmtId="164" fontId="19" fillId="0" borderId="30" xfId="0" applyNumberFormat="1" applyFont="1" applyFill="1" applyBorder="1" applyAlignment="1" applyProtection="1">
      <alignment horizontal="center" vertical="top" wrapText="1"/>
    </xf>
    <xf numFmtId="0" fontId="6" fillId="0" borderId="0" xfId="0" applyFont="1" applyAlignment="1">
      <alignment horizontal="right"/>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3" fillId="0" borderId="16" xfId="0" applyFont="1" applyBorder="1" applyAlignment="1">
      <alignment horizontal="center" vertical="center" wrapText="1"/>
    </xf>
    <xf numFmtId="0" fontId="18" fillId="0" borderId="0" xfId="0" applyFont="1" applyAlignment="1">
      <alignment horizontal="center" vertical="top" wrapText="1"/>
    </xf>
    <xf numFmtId="3" fontId="3" fillId="0" borderId="31" xfId="0" applyNumberFormat="1" applyFont="1" applyBorder="1" applyAlignment="1">
      <alignment horizontal="center" vertical="top" wrapText="1"/>
    </xf>
    <xf numFmtId="3" fontId="3" fillId="0" borderId="32" xfId="0" applyNumberFormat="1" applyFont="1" applyBorder="1" applyAlignment="1">
      <alignment horizontal="center" vertical="top" wrapText="1"/>
    </xf>
    <xf numFmtId="0" fontId="3" fillId="0" borderId="11" xfId="0" applyFont="1" applyBorder="1" applyAlignment="1">
      <alignment horizontal="center" vertical="top" wrapText="1"/>
    </xf>
    <xf numFmtId="0" fontId="3" fillId="0" borderId="1" xfId="0" applyFont="1" applyBorder="1" applyAlignment="1">
      <alignment horizontal="center" vertical="top" wrapText="1"/>
    </xf>
    <xf numFmtId="0" fontId="3" fillId="0" borderId="50" xfId="0" applyFont="1" applyBorder="1" applyAlignment="1">
      <alignment horizontal="center" vertical="top" wrapText="1"/>
    </xf>
    <xf numFmtId="0" fontId="3" fillId="0" borderId="5" xfId="0" applyFont="1" applyBorder="1" applyAlignment="1">
      <alignment horizontal="center" vertical="top" wrapText="1"/>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3" fillId="0" borderId="59" xfId="0" applyFont="1" applyBorder="1" applyAlignment="1">
      <alignment horizontal="center" vertical="top" wrapText="1"/>
    </xf>
    <xf numFmtId="0" fontId="3" fillId="0" borderId="21" xfId="0" applyFont="1" applyBorder="1" applyAlignment="1">
      <alignment horizontal="center" vertical="top" wrapText="1"/>
    </xf>
    <xf numFmtId="0" fontId="3" fillId="0" borderId="37" xfId="0" applyFont="1" applyBorder="1" applyAlignment="1">
      <alignment horizontal="center" vertical="top" wrapText="1"/>
    </xf>
    <xf numFmtId="0" fontId="3" fillId="0" borderId="6" xfId="0" applyFont="1" applyBorder="1" applyAlignment="1">
      <alignment horizontal="center" vertical="top" wrapText="1"/>
    </xf>
    <xf numFmtId="0" fontId="1" fillId="0" borderId="1" xfId="0" applyFont="1" applyBorder="1" applyAlignment="1">
      <alignment horizontal="center" vertical="top" wrapText="1"/>
    </xf>
    <xf numFmtId="0" fontId="1" fillId="0" borderId="5" xfId="0" applyFont="1" applyBorder="1" applyAlignment="1">
      <alignment horizontal="center" vertical="top" wrapText="1"/>
    </xf>
    <xf numFmtId="0" fontId="21" fillId="0" borderId="0" xfId="0" applyFont="1" applyAlignment="1">
      <alignment horizontal="left" vertical="center"/>
    </xf>
    <xf numFmtId="0" fontId="23" fillId="0" borderId="0" xfId="0" applyFont="1" applyAlignment="1">
      <alignment horizontal="center" vertical="center" wrapText="1"/>
    </xf>
    <xf numFmtId="0" fontId="19" fillId="0" borderId="10" xfId="0" applyNumberFormat="1" applyFont="1" applyBorder="1" applyAlignment="1">
      <alignment horizontal="center" vertical="top"/>
    </xf>
    <xf numFmtId="0" fontId="19" fillId="0" borderId="8" xfId="0" applyNumberFormat="1" applyFont="1" applyBorder="1" applyAlignment="1">
      <alignment horizontal="center" vertical="top"/>
    </xf>
    <xf numFmtId="0" fontId="19" fillId="0" borderId="5" xfId="0" applyNumberFormat="1" applyFont="1" applyBorder="1" applyAlignment="1">
      <alignment horizontal="center" vertical="top"/>
    </xf>
    <xf numFmtId="0" fontId="19" fillId="0" borderId="41" xfId="0" applyFont="1" applyFill="1" applyBorder="1" applyAlignment="1">
      <alignment horizontal="left" vertical="top" wrapText="1"/>
    </xf>
    <xf numFmtId="0" fontId="19" fillId="0" borderId="36" xfId="0" applyFont="1" applyFill="1" applyBorder="1" applyAlignment="1">
      <alignment horizontal="left" vertical="top" wrapText="1"/>
    </xf>
    <xf numFmtId="0" fontId="19" fillId="0" borderId="55" xfId="0" applyFont="1" applyFill="1" applyBorder="1" applyAlignment="1">
      <alignment horizontal="left" vertical="top" wrapText="1"/>
    </xf>
    <xf numFmtId="3" fontId="19" fillId="0" borderId="0" xfId="0" applyNumberFormat="1" applyFont="1" applyAlignment="1">
      <alignment horizontal="left" vertical="center"/>
    </xf>
    <xf numFmtId="0" fontId="23" fillId="0" borderId="0" xfId="0" applyFont="1" applyBorder="1" applyAlignment="1">
      <alignment horizontal="center" vertical="center" wrapText="1"/>
    </xf>
    <xf numFmtId="0" fontId="23" fillId="0" borderId="6" xfId="0" applyFont="1" applyBorder="1" applyAlignment="1">
      <alignment horizontal="center" vertical="top" wrapText="1"/>
    </xf>
    <xf numFmtId="0" fontId="19" fillId="0" borderId="1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0" xfId="0" applyNumberFormat="1" applyFont="1" applyBorder="1" applyAlignment="1">
      <alignment horizontal="center" vertical="center"/>
    </xf>
    <xf numFmtId="0" fontId="19" fillId="0" borderId="8" xfId="0" applyNumberFormat="1" applyFont="1" applyBorder="1" applyAlignment="1">
      <alignment horizontal="center" vertical="center"/>
    </xf>
    <xf numFmtId="0" fontId="19" fillId="0" borderId="5" xfId="0" applyNumberFormat="1" applyFont="1" applyBorder="1" applyAlignment="1">
      <alignment horizontal="center" vertical="center"/>
    </xf>
    <xf numFmtId="0" fontId="19" fillId="0" borderId="0" xfId="0" applyFont="1" applyFill="1" applyBorder="1" applyAlignment="1" applyProtection="1">
      <alignment horizontal="left" wrapText="1"/>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sqref="A1:B2"/>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330" t="s">
        <v>39</v>
      </c>
      <c r="B1" s="331"/>
      <c r="C1" s="332" t="s">
        <v>40</v>
      </c>
      <c r="D1" s="333" t="s">
        <v>45</v>
      </c>
      <c r="E1" s="334"/>
      <c r="F1" s="335"/>
      <c r="G1" s="333" t="s">
        <v>17</v>
      </c>
      <c r="H1" s="334"/>
      <c r="I1" s="335"/>
      <c r="J1" s="333" t="s">
        <v>18</v>
      </c>
      <c r="K1" s="334"/>
      <c r="L1" s="335"/>
      <c r="M1" s="333" t="s">
        <v>22</v>
      </c>
      <c r="N1" s="334"/>
      <c r="O1" s="335"/>
      <c r="P1" s="336" t="s">
        <v>23</v>
      </c>
      <c r="Q1" s="337"/>
      <c r="R1" s="333" t="s">
        <v>24</v>
      </c>
      <c r="S1" s="334"/>
      <c r="T1" s="335"/>
      <c r="U1" s="333" t="s">
        <v>25</v>
      </c>
      <c r="V1" s="334"/>
      <c r="W1" s="335"/>
      <c r="X1" s="336" t="s">
        <v>26</v>
      </c>
      <c r="Y1" s="338"/>
      <c r="Z1" s="337"/>
      <c r="AA1" s="336" t="s">
        <v>27</v>
      </c>
      <c r="AB1" s="337"/>
      <c r="AC1" s="333" t="s">
        <v>28</v>
      </c>
      <c r="AD1" s="334"/>
      <c r="AE1" s="335"/>
      <c r="AF1" s="333" t="s">
        <v>29</v>
      </c>
      <c r="AG1" s="334"/>
      <c r="AH1" s="335"/>
      <c r="AI1" s="333" t="s">
        <v>30</v>
      </c>
      <c r="AJ1" s="334"/>
      <c r="AK1" s="335"/>
      <c r="AL1" s="336" t="s">
        <v>31</v>
      </c>
      <c r="AM1" s="337"/>
      <c r="AN1" s="333" t="s">
        <v>32</v>
      </c>
      <c r="AO1" s="334"/>
      <c r="AP1" s="335"/>
      <c r="AQ1" s="333" t="s">
        <v>33</v>
      </c>
      <c r="AR1" s="334"/>
      <c r="AS1" s="335"/>
      <c r="AT1" s="333" t="s">
        <v>34</v>
      </c>
      <c r="AU1" s="334"/>
      <c r="AV1" s="335"/>
    </row>
    <row r="2" spans="1:48" ht="39" customHeight="1">
      <c r="A2" s="331"/>
      <c r="B2" s="331"/>
      <c r="C2" s="332"/>
      <c r="D2" s="10" t="s">
        <v>48</v>
      </c>
      <c r="E2" s="10" t="s">
        <v>49</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332" t="s">
        <v>83</v>
      </c>
      <c r="B3" s="332"/>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332"/>
      <c r="B4" s="332"/>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332"/>
      <c r="B5" s="332"/>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332"/>
      <c r="B6" s="332"/>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332"/>
      <c r="B7" s="332"/>
      <c r="C7" s="8" t="s">
        <v>44</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332"/>
      <c r="B8" s="332"/>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332"/>
      <c r="B9" s="332"/>
      <c r="C9" s="8" t="s">
        <v>43</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T1:AV1"/>
    <mergeCell ref="G1:I1"/>
    <mergeCell ref="J1:L1"/>
    <mergeCell ref="M1:O1"/>
    <mergeCell ref="P1:Q1"/>
    <mergeCell ref="AF1:AH1"/>
    <mergeCell ref="AI1:AK1"/>
    <mergeCell ref="AL1:AM1"/>
    <mergeCell ref="AN1:AP1"/>
    <mergeCell ref="AQ1:AS1"/>
    <mergeCell ref="X1:Z1"/>
    <mergeCell ref="AA1:AB1"/>
    <mergeCell ref="AC1:AE1"/>
    <mergeCell ref="U1:W1"/>
    <mergeCell ref="A1:B2"/>
    <mergeCell ref="C1:C2"/>
    <mergeCell ref="A3:B9"/>
    <mergeCell ref="D1:F1"/>
    <mergeCell ref="R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sqref="A1:E1"/>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339" t="s">
        <v>58</v>
      </c>
      <c r="B1" s="339"/>
      <c r="C1" s="339"/>
      <c r="D1" s="339"/>
      <c r="E1" s="339"/>
    </row>
    <row r="2" spans="1:5">
      <c r="A2" s="12"/>
      <c r="B2" s="12"/>
      <c r="C2" s="12"/>
      <c r="D2" s="12"/>
      <c r="E2" s="12"/>
    </row>
    <row r="3" spans="1:5">
      <c r="A3" s="340" t="s">
        <v>130</v>
      </c>
      <c r="B3" s="340"/>
      <c r="C3" s="340"/>
      <c r="D3" s="340"/>
      <c r="E3" s="340"/>
    </row>
    <row r="4" spans="1:5" ht="45" customHeight="1">
      <c r="A4" s="13" t="s">
        <v>52</v>
      </c>
      <c r="B4" s="13" t="s">
        <v>59</v>
      </c>
      <c r="C4" s="13" t="s">
        <v>53</v>
      </c>
      <c r="D4" s="13" t="s">
        <v>54</v>
      </c>
      <c r="E4" s="13" t="s">
        <v>55</v>
      </c>
    </row>
    <row r="5" spans="1:5" ht="57.75" customHeight="1">
      <c r="A5" s="14" t="s">
        <v>60</v>
      </c>
      <c r="B5" s="15">
        <v>0.1</v>
      </c>
      <c r="C5" s="16">
        <f>SUM(D6:D7)</f>
        <v>0</v>
      </c>
      <c r="D5" s="15">
        <f t="shared" ref="D5:D23" si="0">B5*C5</f>
        <v>0</v>
      </c>
      <c r="E5" s="14"/>
    </row>
    <row r="6" spans="1:5" ht="72.75" customHeight="1">
      <c r="A6" s="17" t="s">
        <v>61</v>
      </c>
      <c r="B6" s="18">
        <v>0.5</v>
      </c>
      <c r="C6" s="19"/>
      <c r="D6" s="18">
        <f t="shared" si="0"/>
        <v>0</v>
      </c>
      <c r="E6" s="17"/>
    </row>
    <row r="7" spans="1:5" ht="21" customHeight="1">
      <c r="A7" s="17" t="s">
        <v>62</v>
      </c>
      <c r="B7" s="18">
        <v>0.5</v>
      </c>
      <c r="C7" s="19"/>
      <c r="D7" s="18">
        <f t="shared" si="0"/>
        <v>0</v>
      </c>
      <c r="E7" s="17"/>
    </row>
    <row r="8" spans="1:5" ht="32.25" customHeight="1">
      <c r="A8" s="14" t="s">
        <v>63</v>
      </c>
      <c r="B8" s="15">
        <v>0.1</v>
      </c>
      <c r="C8" s="16">
        <f>SUM(D9:D10)</f>
        <v>0</v>
      </c>
      <c r="D8" s="15">
        <f t="shared" si="0"/>
        <v>0</v>
      </c>
      <c r="E8" s="14"/>
    </row>
    <row r="9" spans="1:5" ht="28.8">
      <c r="A9" s="17" t="s">
        <v>64</v>
      </c>
      <c r="B9" s="18">
        <v>0.5</v>
      </c>
      <c r="C9" s="19"/>
      <c r="D9" s="18">
        <f t="shared" si="0"/>
        <v>0</v>
      </c>
      <c r="E9" s="17"/>
    </row>
    <row r="10" spans="1:5" ht="28.8">
      <c r="A10" s="17" t="s">
        <v>65</v>
      </c>
      <c r="B10" s="18">
        <v>0.5</v>
      </c>
      <c r="C10" s="19"/>
      <c r="D10" s="18">
        <f t="shared" si="0"/>
        <v>0</v>
      </c>
      <c r="E10" s="17"/>
    </row>
    <row r="11" spans="1:5" ht="45.75" customHeight="1">
      <c r="A11" s="14" t="s">
        <v>66</v>
      </c>
      <c r="B11" s="15">
        <v>0.2</v>
      </c>
      <c r="C11" s="16">
        <f>SUM(D12:D13)</f>
        <v>0</v>
      </c>
      <c r="D11" s="15">
        <f t="shared" si="0"/>
        <v>0</v>
      </c>
      <c r="E11" s="14"/>
    </row>
    <row r="12" spans="1:5" ht="56.25" customHeight="1">
      <c r="A12" s="17" t="s">
        <v>67</v>
      </c>
      <c r="B12" s="18">
        <v>0.7</v>
      </c>
      <c r="C12" s="20"/>
      <c r="D12" s="21">
        <f t="shared" si="0"/>
        <v>0</v>
      </c>
      <c r="E12" s="22"/>
    </row>
    <row r="13" spans="1:5" ht="30.75" customHeight="1">
      <c r="A13" s="17" t="s">
        <v>68</v>
      </c>
      <c r="B13" s="18">
        <v>0.3</v>
      </c>
      <c r="C13" s="20"/>
      <c r="D13" s="21">
        <f t="shared" si="0"/>
        <v>0</v>
      </c>
      <c r="E13" s="23"/>
    </row>
    <row r="14" spans="1:5" ht="45" customHeight="1">
      <c r="A14" s="14" t="s">
        <v>69</v>
      </c>
      <c r="B14" s="15">
        <v>0.4</v>
      </c>
      <c r="C14" s="16">
        <f>SUM(D15:D16)</f>
        <v>0</v>
      </c>
      <c r="D14" s="15">
        <f t="shared" si="0"/>
        <v>0</v>
      </c>
      <c r="E14" s="14"/>
    </row>
    <row r="15" spans="1:5" ht="28.8">
      <c r="A15" s="24" t="s">
        <v>70</v>
      </c>
      <c r="B15" s="25">
        <v>0.5</v>
      </c>
      <c r="C15" s="26"/>
      <c r="D15" s="25">
        <f t="shared" si="0"/>
        <v>0</v>
      </c>
      <c r="E15" s="24"/>
    </row>
    <row r="16" spans="1:5" ht="28.8">
      <c r="A16" s="17" t="s">
        <v>71</v>
      </c>
      <c r="B16" s="18">
        <v>0.5</v>
      </c>
      <c r="C16" s="19"/>
      <c r="D16" s="18">
        <f t="shared" si="0"/>
        <v>0</v>
      </c>
      <c r="E16" s="17"/>
    </row>
    <row r="17" spans="1:5" ht="17.25" customHeight="1">
      <c r="A17" s="14" t="s">
        <v>72</v>
      </c>
      <c r="B17" s="15">
        <v>0.1</v>
      </c>
      <c r="C17" s="16">
        <f>SUM(D18)</f>
        <v>0</v>
      </c>
      <c r="D17" s="15">
        <f t="shared" si="0"/>
        <v>0</v>
      </c>
      <c r="E17" s="14"/>
    </row>
    <row r="18" spans="1:5" ht="15.6">
      <c r="A18" s="17" t="s">
        <v>73</v>
      </c>
      <c r="B18" s="18">
        <v>1</v>
      </c>
      <c r="C18" s="19"/>
      <c r="D18" s="18">
        <f t="shared" si="0"/>
        <v>0</v>
      </c>
      <c r="E18" s="17"/>
    </row>
    <row r="19" spans="1:5" ht="30.75" customHeight="1">
      <c r="A19" s="14" t="s">
        <v>74</v>
      </c>
      <c r="B19" s="15">
        <v>0.05</v>
      </c>
      <c r="C19" s="16">
        <f>SUM(D20:D21)</f>
        <v>0</v>
      </c>
      <c r="D19" s="15">
        <f t="shared" si="0"/>
        <v>0</v>
      </c>
      <c r="E19" s="14"/>
    </row>
    <row r="20" spans="1:5" ht="21.75" customHeight="1">
      <c r="A20" s="17" t="s">
        <v>75</v>
      </c>
      <c r="B20" s="18">
        <v>0.5</v>
      </c>
      <c r="C20" s="19"/>
      <c r="D20" s="18">
        <f t="shared" si="0"/>
        <v>0</v>
      </c>
      <c r="E20" s="17"/>
    </row>
    <row r="21" spans="1:5" ht="28.8">
      <c r="A21" s="17" t="s">
        <v>76</v>
      </c>
      <c r="B21" s="18">
        <v>0.5</v>
      </c>
      <c r="C21" s="19"/>
      <c r="D21" s="18">
        <f t="shared" si="0"/>
        <v>0</v>
      </c>
      <c r="E21" s="17"/>
    </row>
    <row r="22" spans="1:5" ht="33.75" customHeight="1">
      <c r="A22" s="14" t="s">
        <v>77</v>
      </c>
      <c r="B22" s="15">
        <v>0.05</v>
      </c>
      <c r="C22" s="16">
        <f>SUM(D23)</f>
        <v>0</v>
      </c>
      <c r="D22" s="15">
        <f t="shared" si="0"/>
        <v>0</v>
      </c>
      <c r="E22" s="14"/>
    </row>
    <row r="23" spans="1:5" ht="28.8">
      <c r="A23" s="17" t="s">
        <v>78</v>
      </c>
      <c r="B23" s="18">
        <v>1</v>
      </c>
      <c r="C23" s="19"/>
      <c r="D23" s="18">
        <f t="shared" si="0"/>
        <v>0</v>
      </c>
      <c r="E23" s="17"/>
    </row>
    <row r="24" spans="1:5">
      <c r="A24" s="27" t="s">
        <v>56</v>
      </c>
      <c r="B24" s="18">
        <f>SUM(B5,B8,B11,B14,B17,B19,B22)</f>
        <v>1</v>
      </c>
      <c r="C24" s="18">
        <f>SUM(C5,C8,C11,C14,C17,C19,C22)</f>
        <v>0</v>
      </c>
      <c r="D24" s="18">
        <f>SUM(D5,D8,D11,D14,D17,D19,D22)</f>
        <v>0</v>
      </c>
      <c r="E24" s="14" t="s">
        <v>57</v>
      </c>
    </row>
    <row r="25" spans="1:5">
      <c r="A25" s="28"/>
      <c r="B25" s="28"/>
      <c r="C25" s="28"/>
      <c r="D25" s="28"/>
      <c r="E25" s="28"/>
    </row>
    <row r="26" spans="1:5">
      <c r="A26" s="341" t="s">
        <v>79</v>
      </c>
      <c r="B26" s="341"/>
      <c r="C26" s="341"/>
      <c r="D26" s="341"/>
      <c r="E26" s="341"/>
    </row>
    <row r="27" spans="1:5">
      <c r="A27" s="28"/>
      <c r="B27" s="28"/>
      <c r="C27" s="28"/>
      <c r="D27" s="28"/>
      <c r="E27" s="28"/>
    </row>
    <row r="28" spans="1:5">
      <c r="A28" s="341" t="s">
        <v>80</v>
      </c>
      <c r="B28" s="341"/>
      <c r="C28" s="341"/>
      <c r="D28" s="341"/>
      <c r="E28" s="341"/>
    </row>
    <row r="29" spans="1:5">
      <c r="A29" s="341"/>
      <c r="B29" s="341"/>
      <c r="C29" s="341"/>
      <c r="D29" s="341"/>
      <c r="E29" s="341"/>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sheetViews>
  <sheetFormatPr defaultColWidth="9.109375" defaultRowHeight="13.2"/>
  <cols>
    <col min="1" max="1" width="4.5546875" style="46" customWidth="1"/>
    <col min="2" max="2" width="42.5546875" style="46" customWidth="1"/>
    <col min="3" max="3" width="6.88671875" style="46" customWidth="1"/>
    <col min="4" max="15" width="9.5546875" style="46" customWidth="1"/>
    <col min="16" max="17" width="10.5546875" style="46" customWidth="1"/>
    <col min="18" max="29" width="0" style="47" hidden="1" customWidth="1"/>
    <col min="30" max="16384" width="9.109375" style="47"/>
  </cols>
  <sheetData>
    <row r="1" spans="1:256">
      <c r="Q1" s="35" t="s">
        <v>51</v>
      </c>
    </row>
    <row r="2" spans="1:256">
      <c r="A2" s="48" t="s">
        <v>82</v>
      </c>
      <c r="B2" s="49"/>
      <c r="C2" s="49"/>
      <c r="D2" s="49"/>
      <c r="E2" s="49"/>
      <c r="F2" s="49"/>
      <c r="G2" s="49"/>
      <c r="H2" s="49"/>
      <c r="I2" s="49"/>
      <c r="J2" s="49"/>
      <c r="K2" s="49"/>
      <c r="L2" s="49"/>
      <c r="M2" s="49"/>
      <c r="N2" s="49"/>
      <c r="O2" s="49"/>
      <c r="P2" s="49"/>
      <c r="Q2" s="49"/>
    </row>
    <row r="3" spans="1:256" s="51" customFormat="1" ht="53.25" customHeight="1">
      <c r="A3" s="39" t="s">
        <v>0</v>
      </c>
      <c r="B3" s="355" t="s">
        <v>46</v>
      </c>
      <c r="C3" s="355"/>
      <c r="D3" s="39" t="s">
        <v>17</v>
      </c>
      <c r="E3" s="50" t="s">
        <v>18</v>
      </c>
      <c r="F3" s="39" t="s">
        <v>22</v>
      </c>
      <c r="G3" s="50" t="s">
        <v>24</v>
      </c>
      <c r="H3" s="39" t="s">
        <v>25</v>
      </c>
      <c r="I3" s="50" t="s">
        <v>26</v>
      </c>
      <c r="J3" s="39" t="s">
        <v>28</v>
      </c>
      <c r="K3" s="50" t="s">
        <v>29</v>
      </c>
      <c r="L3" s="39" t="s">
        <v>30</v>
      </c>
      <c r="M3" s="50" t="s">
        <v>32</v>
      </c>
      <c r="N3" s="39" t="s">
        <v>33</v>
      </c>
      <c r="O3" s="50" t="s">
        <v>34</v>
      </c>
      <c r="P3" s="39" t="s">
        <v>81</v>
      </c>
      <c r="Q3" s="39" t="s">
        <v>50</v>
      </c>
      <c r="R3" s="38" t="s">
        <v>17</v>
      </c>
      <c r="S3" s="30" t="s">
        <v>18</v>
      </c>
      <c r="T3" s="38" t="s">
        <v>22</v>
      </c>
      <c r="U3" s="30" t="s">
        <v>24</v>
      </c>
      <c r="V3" s="38" t="s">
        <v>25</v>
      </c>
      <c r="W3" s="30" t="s">
        <v>26</v>
      </c>
      <c r="X3" s="38" t="s">
        <v>28</v>
      </c>
      <c r="Y3" s="30" t="s">
        <v>29</v>
      </c>
      <c r="Z3" s="38" t="s">
        <v>30</v>
      </c>
      <c r="AA3" s="30" t="s">
        <v>32</v>
      </c>
      <c r="AB3" s="38" t="s">
        <v>33</v>
      </c>
      <c r="AC3" s="30" t="s">
        <v>34</v>
      </c>
    </row>
    <row r="4" spans="1:256" ht="15" customHeight="1">
      <c r="A4" s="52" t="s">
        <v>84</v>
      </c>
      <c r="B4" s="53"/>
      <c r="C4" s="53"/>
      <c r="D4" s="53"/>
      <c r="E4" s="49"/>
      <c r="F4" s="49"/>
      <c r="G4" s="49"/>
      <c r="H4" s="49"/>
      <c r="I4" s="49"/>
      <c r="J4" s="49"/>
      <c r="K4" s="49"/>
      <c r="L4" s="49"/>
      <c r="M4" s="49"/>
      <c r="N4" s="49"/>
      <c r="O4" s="49"/>
      <c r="P4" s="49"/>
      <c r="Q4" s="54"/>
    </row>
    <row r="5" spans="1:256" ht="283.5" customHeight="1">
      <c r="A5" s="342" t="s">
        <v>1</v>
      </c>
      <c r="B5" s="349" t="s">
        <v>85</v>
      </c>
      <c r="C5" s="55" t="s">
        <v>20</v>
      </c>
      <c r="D5" s="57" t="s">
        <v>217</v>
      </c>
      <c r="E5" s="57" t="s">
        <v>218</v>
      </c>
      <c r="F5" s="57" t="s">
        <v>219</v>
      </c>
      <c r="G5" s="57" t="s">
        <v>220</v>
      </c>
      <c r="H5" s="57" t="s">
        <v>219</v>
      </c>
      <c r="I5" s="57" t="s">
        <v>221</v>
      </c>
      <c r="J5" s="57" t="s">
        <v>220</v>
      </c>
      <c r="K5" s="57" t="s">
        <v>222</v>
      </c>
      <c r="L5" s="57" t="s">
        <v>223</v>
      </c>
      <c r="M5" s="57" t="s">
        <v>224</v>
      </c>
      <c r="N5" s="57" t="s">
        <v>223</v>
      </c>
      <c r="O5" s="57" t="s">
        <v>225</v>
      </c>
      <c r="P5" s="58"/>
      <c r="Q5" s="58"/>
    </row>
    <row r="6" spans="1:256" ht="105.75" customHeight="1">
      <c r="A6" s="342"/>
      <c r="B6" s="349"/>
      <c r="C6" s="55"/>
      <c r="D6" s="57"/>
      <c r="E6" s="57"/>
      <c r="F6" s="57"/>
      <c r="G6" s="57"/>
      <c r="H6" s="57"/>
      <c r="I6" s="57"/>
      <c r="J6" s="57"/>
      <c r="K6" s="59" t="s">
        <v>200</v>
      </c>
      <c r="L6" s="59" t="s">
        <v>201</v>
      </c>
      <c r="M6" s="59" t="s">
        <v>202</v>
      </c>
      <c r="N6" s="59" t="s">
        <v>203</v>
      </c>
      <c r="O6" s="57" t="s">
        <v>205</v>
      </c>
      <c r="P6" s="58"/>
      <c r="Q6" s="58"/>
    </row>
    <row r="7" spans="1:256" ht="74.25" customHeight="1">
      <c r="A7" s="342"/>
      <c r="B7" s="349"/>
      <c r="C7" s="55" t="s">
        <v>21</v>
      </c>
      <c r="D7" s="57"/>
      <c r="E7" s="58"/>
      <c r="F7" s="58"/>
      <c r="G7" s="58"/>
      <c r="H7" s="58"/>
      <c r="I7" s="58"/>
      <c r="J7" s="58"/>
      <c r="K7" s="58"/>
      <c r="L7" s="58"/>
      <c r="M7" s="58"/>
      <c r="N7" s="58"/>
      <c r="O7" s="58"/>
      <c r="P7" s="58"/>
      <c r="Q7" s="58"/>
    </row>
    <row r="8" spans="1:256" ht="175.5" customHeight="1">
      <c r="A8" s="342" t="s">
        <v>3</v>
      </c>
      <c r="B8" s="349" t="s">
        <v>86</v>
      </c>
      <c r="C8" s="55" t="s">
        <v>20</v>
      </c>
      <c r="D8" s="57"/>
      <c r="E8" s="58"/>
      <c r="F8" s="58"/>
      <c r="G8" s="58"/>
      <c r="H8" s="58"/>
      <c r="I8" s="59" t="s">
        <v>200</v>
      </c>
      <c r="J8" s="59" t="s">
        <v>201</v>
      </c>
      <c r="K8" s="59" t="s">
        <v>202</v>
      </c>
      <c r="L8" s="59" t="s">
        <v>203</v>
      </c>
      <c r="M8" s="343" t="s">
        <v>205</v>
      </c>
      <c r="N8" s="344"/>
      <c r="O8" s="345"/>
      <c r="P8" s="58"/>
      <c r="Q8" s="58"/>
    </row>
    <row r="9" spans="1:256" ht="33.75" customHeight="1">
      <c r="A9" s="342"/>
      <c r="B9" s="349"/>
      <c r="C9" s="55" t="s">
        <v>21</v>
      </c>
      <c r="D9" s="57"/>
      <c r="E9" s="58"/>
      <c r="F9" s="58"/>
      <c r="G9" s="58"/>
      <c r="H9" s="58"/>
      <c r="I9" s="58"/>
      <c r="J9" s="58"/>
      <c r="K9" s="58"/>
      <c r="L9" s="58"/>
      <c r="M9" s="58"/>
      <c r="N9" s="58"/>
      <c r="O9" s="58"/>
      <c r="P9" s="58"/>
      <c r="Q9" s="58"/>
    </row>
    <row r="10" spans="1:256" ht="151.5" customHeight="1">
      <c r="A10" s="342" t="s">
        <v>4</v>
      </c>
      <c r="B10" s="349" t="s">
        <v>87</v>
      </c>
      <c r="C10" s="55" t="s">
        <v>20</v>
      </c>
      <c r="D10" s="57" t="s">
        <v>206</v>
      </c>
      <c r="E10" s="57"/>
      <c r="F10" s="57" t="s">
        <v>207</v>
      </c>
      <c r="G10" s="57"/>
      <c r="H10" s="57" t="s">
        <v>208</v>
      </c>
      <c r="I10" s="57" t="s">
        <v>209</v>
      </c>
      <c r="J10" s="57" t="s">
        <v>210</v>
      </c>
      <c r="K10" s="57"/>
      <c r="L10" s="57"/>
      <c r="M10" s="57" t="s">
        <v>211</v>
      </c>
      <c r="N10" s="57"/>
      <c r="O10" s="57"/>
      <c r="P10" s="58"/>
      <c r="Q10" s="58"/>
    </row>
    <row r="11" spans="1:256" ht="40.5" customHeight="1">
      <c r="A11" s="342"/>
      <c r="B11" s="349"/>
      <c r="C11" s="55" t="s">
        <v>21</v>
      </c>
      <c r="D11" s="57"/>
      <c r="E11" s="58"/>
      <c r="F11" s="58"/>
      <c r="G11" s="58"/>
      <c r="H11" s="58"/>
      <c r="I11" s="58"/>
      <c r="J11" s="58"/>
      <c r="K11" s="58"/>
      <c r="L11" s="58"/>
      <c r="M11" s="58"/>
      <c r="N11" s="58"/>
      <c r="O11" s="58"/>
      <c r="P11" s="58"/>
      <c r="Q11" s="58"/>
    </row>
    <row r="12" spans="1:256" ht="355.5" customHeight="1">
      <c r="A12" s="342" t="s">
        <v>5</v>
      </c>
      <c r="B12" s="349" t="s">
        <v>228</v>
      </c>
      <c r="C12" s="55" t="s">
        <v>20</v>
      </c>
      <c r="D12" s="57"/>
      <c r="E12" s="57" t="s">
        <v>149</v>
      </c>
      <c r="F12" s="57"/>
      <c r="G12" s="57" t="s">
        <v>150</v>
      </c>
      <c r="H12" s="57" t="s">
        <v>151</v>
      </c>
      <c r="I12" s="57" t="s">
        <v>152</v>
      </c>
      <c r="J12" s="57"/>
      <c r="K12" s="57"/>
      <c r="L12" s="57" t="s">
        <v>151</v>
      </c>
      <c r="M12" s="57"/>
      <c r="N12" s="57"/>
      <c r="O12" s="57" t="s">
        <v>153</v>
      </c>
      <c r="P12" s="58"/>
      <c r="Q12" s="58"/>
    </row>
    <row r="13" spans="1:256" ht="24" customHeight="1">
      <c r="A13" s="342"/>
      <c r="B13" s="349"/>
      <c r="C13" s="55" t="s">
        <v>21</v>
      </c>
      <c r="D13" s="57"/>
      <c r="E13" s="58"/>
      <c r="F13" s="58"/>
      <c r="G13" s="58"/>
      <c r="H13" s="58"/>
      <c r="I13" s="58"/>
      <c r="J13" s="58"/>
      <c r="K13" s="58"/>
      <c r="L13" s="58"/>
      <c r="M13" s="58"/>
      <c r="N13" s="58"/>
      <c r="O13" s="58"/>
      <c r="P13" s="58"/>
      <c r="Q13" s="58"/>
    </row>
    <row r="14" spans="1:256" ht="96" customHeight="1">
      <c r="A14" s="342" t="s">
        <v>9</v>
      </c>
      <c r="B14" s="349" t="s">
        <v>88</v>
      </c>
      <c r="C14" s="55" t="s">
        <v>20</v>
      </c>
      <c r="D14" s="57"/>
      <c r="E14" s="58"/>
      <c r="F14" s="63" t="s">
        <v>240</v>
      </c>
      <c r="G14" s="58"/>
      <c r="H14" s="58"/>
      <c r="I14" s="58"/>
      <c r="J14" s="58"/>
      <c r="K14" s="58"/>
      <c r="L14" s="58"/>
      <c r="M14" s="58"/>
      <c r="N14" s="58"/>
      <c r="O14" s="58"/>
      <c r="P14" s="58"/>
      <c r="Q14" s="58"/>
    </row>
    <row r="15" spans="1:256" ht="39" customHeight="1">
      <c r="A15" s="342"/>
      <c r="B15" s="349"/>
      <c r="C15" s="55" t="s">
        <v>21</v>
      </c>
      <c r="D15" s="57"/>
      <c r="E15" s="58"/>
      <c r="F15" s="58"/>
      <c r="G15" s="58"/>
      <c r="H15" s="58"/>
      <c r="I15" s="58"/>
      <c r="J15" s="58"/>
      <c r="K15" s="58"/>
      <c r="L15" s="58"/>
      <c r="M15" s="58"/>
      <c r="N15" s="58"/>
      <c r="O15" s="58"/>
      <c r="P15" s="58"/>
      <c r="Q15" s="58"/>
    </row>
    <row r="16" spans="1:256">
      <c r="A16" s="32" t="s">
        <v>89</v>
      </c>
      <c r="B16" s="64"/>
      <c r="C16" s="64"/>
      <c r="D16" s="61"/>
      <c r="E16" s="61"/>
      <c r="F16" s="61"/>
      <c r="G16" s="61"/>
      <c r="H16" s="61"/>
      <c r="I16" s="61"/>
      <c r="J16" s="61"/>
      <c r="K16" s="61"/>
      <c r="L16" s="61"/>
      <c r="M16" s="61"/>
      <c r="N16" s="61"/>
      <c r="O16" s="61"/>
      <c r="P16" s="61"/>
      <c r="Q16" s="62"/>
      <c r="AI16" s="360"/>
      <c r="AJ16" s="360"/>
      <c r="AK16" s="360"/>
      <c r="AZ16" s="360"/>
      <c r="BA16" s="360"/>
      <c r="BB16" s="360"/>
      <c r="BQ16" s="360"/>
      <c r="BR16" s="360"/>
      <c r="BS16" s="360"/>
      <c r="CH16" s="360"/>
      <c r="CI16" s="360"/>
      <c r="CJ16" s="360"/>
      <c r="CY16" s="360"/>
      <c r="CZ16" s="360"/>
      <c r="DA16" s="360"/>
      <c r="DP16" s="360"/>
      <c r="DQ16" s="360"/>
      <c r="DR16" s="360"/>
      <c r="EG16" s="360"/>
      <c r="EH16" s="360"/>
      <c r="EI16" s="360"/>
      <c r="EX16" s="360"/>
      <c r="EY16" s="360"/>
      <c r="EZ16" s="360"/>
      <c r="FO16" s="360"/>
      <c r="FP16" s="360"/>
      <c r="FQ16" s="360"/>
      <c r="GF16" s="360"/>
      <c r="GG16" s="360"/>
      <c r="GH16" s="360"/>
      <c r="GW16" s="360"/>
      <c r="GX16" s="360"/>
      <c r="GY16" s="360"/>
      <c r="HN16" s="360"/>
      <c r="HO16" s="360"/>
      <c r="HP16" s="360"/>
      <c r="IE16" s="360"/>
      <c r="IF16" s="360"/>
      <c r="IG16" s="360"/>
      <c r="IV16" s="360"/>
    </row>
    <row r="17" spans="1:17" ht="320.25" customHeight="1">
      <c r="A17" s="342" t="s">
        <v>6</v>
      </c>
      <c r="B17" s="349" t="s">
        <v>90</v>
      </c>
      <c r="C17" s="55" t="s">
        <v>20</v>
      </c>
      <c r="D17" s="65" t="s">
        <v>158</v>
      </c>
      <c r="E17" s="65" t="s">
        <v>159</v>
      </c>
      <c r="F17" s="65" t="s">
        <v>160</v>
      </c>
      <c r="G17" s="65" t="s">
        <v>161</v>
      </c>
      <c r="H17" s="65" t="s">
        <v>162</v>
      </c>
      <c r="I17" s="58"/>
      <c r="J17" s="58"/>
      <c r="K17" s="58"/>
      <c r="L17" s="58"/>
      <c r="M17" s="58"/>
      <c r="N17" s="58"/>
      <c r="O17" s="58"/>
      <c r="P17" s="58"/>
      <c r="Q17" s="58"/>
    </row>
    <row r="18" spans="1:17" ht="39.9" customHeight="1">
      <c r="A18" s="342"/>
      <c r="B18" s="349"/>
      <c r="C18" s="55" t="s">
        <v>21</v>
      </c>
      <c r="D18" s="57"/>
      <c r="E18" s="58"/>
      <c r="F18" s="58"/>
      <c r="G18" s="58"/>
      <c r="H18" s="58"/>
      <c r="I18" s="58"/>
      <c r="J18" s="58"/>
      <c r="K18" s="58"/>
      <c r="L18" s="58"/>
      <c r="M18" s="58"/>
      <c r="N18" s="58"/>
      <c r="O18" s="58"/>
      <c r="P18" s="58"/>
      <c r="Q18" s="58"/>
    </row>
    <row r="19" spans="1:17" ht="194.25" customHeight="1">
      <c r="A19" s="342" t="s">
        <v>7</v>
      </c>
      <c r="B19" s="349" t="s">
        <v>226</v>
      </c>
      <c r="C19" s="55" t="s">
        <v>20</v>
      </c>
      <c r="D19" s="59" t="s">
        <v>241</v>
      </c>
      <c r="E19" s="59" t="s">
        <v>242</v>
      </c>
      <c r="F19" s="66" t="s">
        <v>171</v>
      </c>
      <c r="G19" s="59" t="s">
        <v>172</v>
      </c>
      <c r="H19" s="67"/>
      <c r="I19" s="67"/>
      <c r="J19" s="67"/>
      <c r="K19" s="59"/>
      <c r="L19" s="59"/>
      <c r="M19" s="59"/>
      <c r="N19" s="59"/>
      <c r="O19" s="59"/>
      <c r="P19" s="59" t="s">
        <v>173</v>
      </c>
      <c r="Q19" s="58"/>
    </row>
    <row r="20" spans="1:17" ht="39.9" customHeight="1">
      <c r="A20" s="342"/>
      <c r="B20" s="349"/>
      <c r="C20" s="55" t="s">
        <v>21</v>
      </c>
      <c r="D20" s="57"/>
      <c r="E20" s="58"/>
      <c r="F20" s="58"/>
      <c r="G20" s="58"/>
      <c r="H20" s="58"/>
      <c r="I20" s="58"/>
      <c r="J20" s="58"/>
      <c r="K20" s="58"/>
      <c r="L20" s="58"/>
      <c r="M20" s="58"/>
      <c r="N20" s="58"/>
      <c r="O20" s="58"/>
      <c r="P20" s="58"/>
      <c r="Q20" s="58"/>
    </row>
    <row r="21" spans="1:17" ht="211.5" customHeight="1">
      <c r="A21" s="342" t="s">
        <v>8</v>
      </c>
      <c r="B21" s="349" t="s">
        <v>229</v>
      </c>
      <c r="C21" s="55" t="s">
        <v>20</v>
      </c>
      <c r="D21" s="68" t="s">
        <v>243</v>
      </c>
      <c r="E21" s="68" t="s">
        <v>174</v>
      </c>
      <c r="F21" s="68" t="s">
        <v>171</v>
      </c>
      <c r="G21" s="69" t="s">
        <v>175</v>
      </c>
      <c r="H21" s="69" t="s">
        <v>175</v>
      </c>
      <c r="I21" s="68" t="s">
        <v>175</v>
      </c>
      <c r="J21" s="68" t="s">
        <v>175</v>
      </c>
      <c r="K21" s="68" t="s">
        <v>175</v>
      </c>
      <c r="L21" s="68" t="s">
        <v>175</v>
      </c>
      <c r="M21" s="68" t="s">
        <v>175</v>
      </c>
      <c r="N21" s="68" t="s">
        <v>176</v>
      </c>
      <c r="O21" s="68" t="s">
        <v>177</v>
      </c>
      <c r="P21" s="59" t="s">
        <v>178</v>
      </c>
      <c r="Q21" s="58"/>
    </row>
    <row r="22" spans="1:17" ht="31.5" customHeight="1">
      <c r="A22" s="342"/>
      <c r="B22" s="349"/>
      <c r="C22" s="55" t="s">
        <v>21</v>
      </c>
      <c r="D22" s="57"/>
      <c r="E22" s="58"/>
      <c r="F22" s="58"/>
      <c r="G22" s="58"/>
      <c r="H22" s="58"/>
      <c r="I22" s="58"/>
      <c r="J22" s="58"/>
      <c r="K22" s="58"/>
      <c r="L22" s="58"/>
      <c r="M22" s="58"/>
      <c r="N22" s="58"/>
      <c r="O22" s="58"/>
      <c r="P22" s="58"/>
      <c r="Q22" s="58"/>
    </row>
    <row r="23" spans="1:17" s="71" customFormat="1" ht="223.5" customHeight="1">
      <c r="A23" s="346" t="s">
        <v>14</v>
      </c>
      <c r="B23" s="351" t="s">
        <v>230</v>
      </c>
      <c r="C23" s="70" t="s">
        <v>20</v>
      </c>
      <c r="D23" s="59" t="str">
        <f>$D$19</f>
        <v>подготовка конкурсной документации</v>
      </c>
      <c r="E23" s="59" t="s">
        <v>244</v>
      </c>
      <c r="F23" s="66" t="s">
        <v>171</v>
      </c>
      <c r="G23" s="59" t="s">
        <v>179</v>
      </c>
      <c r="H23" s="59" t="s">
        <v>180</v>
      </c>
      <c r="I23" s="59" t="s">
        <v>135</v>
      </c>
      <c r="J23" s="59"/>
      <c r="K23" s="59" t="s">
        <v>181</v>
      </c>
      <c r="L23" s="59"/>
      <c r="M23" s="67"/>
      <c r="N23" s="67"/>
      <c r="O23" s="67"/>
      <c r="P23" s="59" t="s">
        <v>182</v>
      </c>
      <c r="Q23" s="67"/>
    </row>
    <row r="24" spans="1:17" s="71" customFormat="1" ht="39.9" customHeight="1">
      <c r="A24" s="348"/>
      <c r="B24" s="351"/>
      <c r="C24" s="70" t="s">
        <v>21</v>
      </c>
      <c r="D24" s="59"/>
      <c r="E24" s="67"/>
      <c r="F24" s="67"/>
      <c r="G24" s="67"/>
      <c r="H24" s="67"/>
      <c r="I24" s="67"/>
      <c r="J24" s="67"/>
      <c r="K24" s="67"/>
      <c r="L24" s="67"/>
      <c r="M24" s="67"/>
      <c r="N24" s="67"/>
      <c r="O24" s="67"/>
      <c r="P24" s="67"/>
      <c r="Q24" s="67"/>
    </row>
    <row r="25" spans="1:17" s="71" customFormat="1" ht="104.25" customHeight="1">
      <c r="A25" s="350" t="s">
        <v>15</v>
      </c>
      <c r="B25" s="351" t="s">
        <v>231</v>
      </c>
      <c r="C25" s="70" t="s">
        <v>20</v>
      </c>
      <c r="D25" s="72"/>
      <c r="E25" s="59" t="str">
        <f>$D$19</f>
        <v>подготовка конкурсной документации</v>
      </c>
      <c r="F25" s="66" t="s">
        <v>171</v>
      </c>
      <c r="G25" s="59" t="s">
        <v>183</v>
      </c>
      <c r="H25" s="59" t="str">
        <f>$D$19</f>
        <v>подготовка конкурсной документации</v>
      </c>
      <c r="I25" s="66" t="s">
        <v>171</v>
      </c>
      <c r="J25" s="59" t="s">
        <v>183</v>
      </c>
      <c r="K25" s="67"/>
      <c r="L25" s="67"/>
      <c r="M25" s="67"/>
      <c r="N25" s="67"/>
      <c r="O25" s="67"/>
      <c r="P25" s="68" t="s">
        <v>184</v>
      </c>
      <c r="Q25" s="67"/>
    </row>
    <row r="26" spans="1:17" s="71" customFormat="1" ht="39.9" customHeight="1">
      <c r="A26" s="350"/>
      <c r="B26" s="351"/>
      <c r="C26" s="70" t="s">
        <v>21</v>
      </c>
      <c r="D26" s="59"/>
      <c r="E26" s="67"/>
      <c r="F26" s="67"/>
      <c r="G26" s="67"/>
      <c r="H26" s="67"/>
      <c r="I26" s="67"/>
      <c r="J26" s="67"/>
      <c r="K26" s="67"/>
      <c r="L26" s="67"/>
      <c r="M26" s="67"/>
      <c r="N26" s="67"/>
      <c r="O26" s="67"/>
      <c r="P26" s="67"/>
      <c r="Q26" s="67"/>
    </row>
    <row r="27" spans="1:17">
      <c r="A27" s="32" t="s">
        <v>91</v>
      </c>
      <c r="B27" s="73"/>
      <c r="C27" s="73"/>
      <c r="D27" s="57"/>
      <c r="E27" s="58"/>
      <c r="F27" s="58"/>
      <c r="G27" s="58"/>
      <c r="H27" s="58"/>
      <c r="I27" s="58"/>
      <c r="J27" s="58"/>
      <c r="K27" s="58"/>
      <c r="L27" s="58"/>
      <c r="M27" s="58"/>
      <c r="N27" s="58"/>
      <c r="O27" s="58"/>
      <c r="P27" s="58"/>
      <c r="Q27" s="58"/>
    </row>
    <row r="28" spans="1:17" ht="201.75" customHeight="1">
      <c r="A28" s="55" t="s">
        <v>16</v>
      </c>
      <c r="B28" s="56" t="s">
        <v>232</v>
      </c>
      <c r="C28" s="55" t="s">
        <v>20</v>
      </c>
      <c r="D28" s="57" t="s">
        <v>139</v>
      </c>
      <c r="E28" s="57" t="s">
        <v>139</v>
      </c>
      <c r="F28" s="57" t="s">
        <v>139</v>
      </c>
      <c r="G28" s="57" t="s">
        <v>140</v>
      </c>
      <c r="H28" s="57" t="s">
        <v>140</v>
      </c>
      <c r="I28" s="57" t="s">
        <v>140</v>
      </c>
      <c r="J28" s="57" t="s">
        <v>141</v>
      </c>
      <c r="K28" s="57" t="s">
        <v>141</v>
      </c>
      <c r="L28" s="57" t="s">
        <v>141</v>
      </c>
      <c r="M28" s="57" t="s">
        <v>142</v>
      </c>
      <c r="N28" s="57" t="s">
        <v>142</v>
      </c>
      <c r="O28" s="58"/>
      <c r="P28" s="58"/>
      <c r="Q28" s="58"/>
    </row>
    <row r="29" spans="1:17" ht="39.9" customHeight="1">
      <c r="A29" s="55"/>
      <c r="B29" s="56"/>
      <c r="C29" s="55" t="s">
        <v>21</v>
      </c>
      <c r="D29" s="57"/>
      <c r="E29" s="58"/>
      <c r="F29" s="58"/>
      <c r="G29" s="58"/>
      <c r="H29" s="58"/>
      <c r="I29" s="58"/>
      <c r="J29" s="58"/>
      <c r="K29" s="58"/>
      <c r="L29" s="58"/>
      <c r="M29" s="58"/>
      <c r="N29" s="58"/>
      <c r="O29" s="58"/>
      <c r="P29" s="58"/>
      <c r="Q29" s="58"/>
    </row>
    <row r="30" spans="1:17">
      <c r="A30" s="33" t="s">
        <v>92</v>
      </c>
      <c r="B30" s="74"/>
      <c r="C30" s="75"/>
      <c r="D30" s="76"/>
      <c r="E30" s="77"/>
      <c r="F30" s="77"/>
      <c r="G30" s="78"/>
      <c r="H30" s="79"/>
      <c r="I30" s="79"/>
      <c r="J30" s="79"/>
      <c r="K30" s="79"/>
      <c r="L30" s="79"/>
      <c r="M30" s="79"/>
      <c r="N30" s="79"/>
      <c r="O30" s="79"/>
      <c r="P30" s="79"/>
      <c r="Q30" s="79"/>
    </row>
    <row r="31" spans="1:17" ht="241.5" customHeight="1">
      <c r="A31" s="342" t="s">
        <v>94</v>
      </c>
      <c r="B31" s="349" t="s">
        <v>93</v>
      </c>
      <c r="C31" s="55" t="s">
        <v>20</v>
      </c>
      <c r="D31" s="57" t="s">
        <v>212</v>
      </c>
      <c r="E31" s="57" t="s">
        <v>213</v>
      </c>
      <c r="F31" s="57" t="s">
        <v>214</v>
      </c>
      <c r="G31" s="57" t="s">
        <v>214</v>
      </c>
      <c r="H31" s="57" t="s">
        <v>141</v>
      </c>
      <c r="I31" s="57" t="s">
        <v>142</v>
      </c>
      <c r="J31" s="57" t="s">
        <v>142</v>
      </c>
      <c r="K31" s="57" t="s">
        <v>142</v>
      </c>
      <c r="L31" s="57" t="s">
        <v>142</v>
      </c>
      <c r="M31" s="57" t="s">
        <v>215</v>
      </c>
      <c r="N31" s="57" t="s">
        <v>215</v>
      </c>
      <c r="O31" s="57" t="s">
        <v>215</v>
      </c>
      <c r="P31" s="58"/>
      <c r="Q31" s="58"/>
    </row>
    <row r="32" spans="1:17" ht="45.75" customHeight="1">
      <c r="A32" s="342"/>
      <c r="B32" s="349"/>
      <c r="C32" s="55" t="s">
        <v>21</v>
      </c>
      <c r="D32" s="57"/>
      <c r="E32" s="58"/>
      <c r="F32" s="58"/>
      <c r="G32" s="58"/>
      <c r="H32" s="58"/>
      <c r="I32" s="58"/>
      <c r="J32" s="58"/>
      <c r="K32" s="58"/>
      <c r="L32" s="58"/>
      <c r="M32" s="58"/>
      <c r="N32" s="58"/>
      <c r="O32" s="58"/>
      <c r="P32" s="58"/>
      <c r="Q32" s="58"/>
    </row>
    <row r="33" spans="1:17">
      <c r="A33" s="32" t="s">
        <v>95</v>
      </c>
      <c r="B33" s="56"/>
      <c r="C33" s="55"/>
      <c r="D33" s="57"/>
      <c r="E33" s="58"/>
      <c r="F33" s="58"/>
      <c r="G33" s="58"/>
      <c r="H33" s="60"/>
      <c r="I33" s="79"/>
      <c r="J33" s="79"/>
      <c r="K33" s="79"/>
      <c r="L33" s="79"/>
      <c r="M33" s="79"/>
      <c r="N33" s="79"/>
      <c r="O33" s="79"/>
      <c r="P33" s="79"/>
      <c r="Q33" s="79"/>
    </row>
    <row r="34" spans="1:17" ht="30.75" customHeight="1">
      <c r="A34" s="342" t="s">
        <v>96</v>
      </c>
      <c r="B34" s="349" t="s">
        <v>97</v>
      </c>
      <c r="C34" s="55" t="s">
        <v>20</v>
      </c>
      <c r="D34" s="57"/>
      <c r="E34" s="58"/>
      <c r="F34" s="58"/>
      <c r="G34" s="58"/>
      <c r="H34" s="58"/>
      <c r="I34" s="58"/>
      <c r="J34" s="58"/>
      <c r="K34" s="58"/>
      <c r="L34" s="58"/>
      <c r="M34" s="58"/>
      <c r="N34" s="58"/>
      <c r="O34" s="58"/>
      <c r="P34" s="58"/>
      <c r="Q34" s="58"/>
    </row>
    <row r="35" spans="1:17" ht="30.75" customHeight="1">
      <c r="A35" s="342"/>
      <c r="B35" s="349"/>
      <c r="C35" s="55" t="s">
        <v>21</v>
      </c>
      <c r="D35" s="57"/>
      <c r="E35" s="58"/>
      <c r="F35" s="58"/>
      <c r="G35" s="58"/>
      <c r="H35" s="58"/>
      <c r="I35" s="58"/>
      <c r="J35" s="58"/>
      <c r="K35" s="58"/>
      <c r="L35" s="58"/>
      <c r="M35" s="58"/>
      <c r="N35" s="58"/>
      <c r="O35" s="58"/>
      <c r="P35" s="58"/>
      <c r="Q35" s="58"/>
    </row>
    <row r="36" spans="1:17" ht="39.9" customHeight="1">
      <c r="A36" s="358" t="s">
        <v>98</v>
      </c>
      <c r="B36" s="356" t="s">
        <v>129</v>
      </c>
      <c r="C36" s="55" t="s">
        <v>20</v>
      </c>
      <c r="D36" s="57"/>
      <c r="E36" s="58"/>
      <c r="F36" s="58"/>
      <c r="G36" s="58"/>
      <c r="H36" s="58"/>
      <c r="I36" s="58"/>
      <c r="J36" s="58"/>
      <c r="K36" s="58"/>
      <c r="L36" s="58"/>
      <c r="M36" s="58"/>
      <c r="N36" s="58"/>
      <c r="O36" s="58"/>
      <c r="P36" s="58"/>
      <c r="Q36" s="58"/>
    </row>
    <row r="37" spans="1:17" ht="39.9" customHeight="1">
      <c r="A37" s="359"/>
      <c r="B37" s="357"/>
      <c r="C37" s="55" t="s">
        <v>21</v>
      </c>
      <c r="D37" s="57"/>
      <c r="E37" s="58"/>
      <c r="F37" s="58"/>
      <c r="G37" s="58"/>
      <c r="H37" s="58"/>
      <c r="I37" s="58"/>
      <c r="J37" s="58"/>
      <c r="K37" s="58"/>
      <c r="L37" s="58"/>
      <c r="M37" s="58"/>
      <c r="N37" s="58"/>
      <c r="O37" s="58"/>
      <c r="P37" s="58"/>
      <c r="Q37" s="58"/>
    </row>
    <row r="38" spans="1:17">
      <c r="A38" s="34" t="s">
        <v>99</v>
      </c>
      <c r="B38" s="80"/>
      <c r="C38" s="81"/>
      <c r="D38" s="82"/>
      <c r="E38" s="79"/>
      <c r="F38" s="79"/>
      <c r="G38" s="79"/>
      <c r="H38" s="79"/>
      <c r="I38" s="79"/>
      <c r="J38" s="79"/>
      <c r="K38" s="79"/>
      <c r="L38" s="79"/>
      <c r="M38" s="79"/>
      <c r="N38" s="79"/>
      <c r="O38" s="79"/>
      <c r="P38" s="79"/>
      <c r="Q38" s="79"/>
    </row>
    <row r="39" spans="1:17" ht="238.5" customHeight="1">
      <c r="A39" s="342" t="s">
        <v>100</v>
      </c>
      <c r="B39" s="349" t="s">
        <v>227</v>
      </c>
      <c r="C39" s="55" t="s">
        <v>20</v>
      </c>
      <c r="D39" s="94"/>
      <c r="E39" s="94" t="s">
        <v>246</v>
      </c>
      <c r="F39" s="94" t="s">
        <v>245</v>
      </c>
      <c r="G39" s="94" t="s">
        <v>234</v>
      </c>
      <c r="H39" s="366" t="s">
        <v>247</v>
      </c>
      <c r="I39" s="367"/>
      <c r="J39" s="367"/>
      <c r="K39" s="367"/>
      <c r="L39" s="367"/>
      <c r="M39" s="367"/>
      <c r="N39" s="367"/>
      <c r="O39" s="368"/>
      <c r="P39" s="57" t="s">
        <v>189</v>
      </c>
      <c r="Q39" s="58"/>
    </row>
    <row r="40" spans="1:17" ht="39.9" customHeight="1">
      <c r="A40" s="342" t="s">
        <v>10</v>
      </c>
      <c r="B40" s="349" t="s">
        <v>11</v>
      </c>
      <c r="C40" s="55" t="s">
        <v>21</v>
      </c>
      <c r="D40" s="57"/>
      <c r="E40" s="58"/>
      <c r="F40" s="58"/>
      <c r="G40" s="58"/>
      <c r="H40" s="58"/>
      <c r="I40" s="58"/>
      <c r="J40" s="58"/>
      <c r="K40" s="58"/>
      <c r="L40" s="58"/>
      <c r="M40" s="58"/>
      <c r="N40" s="58"/>
      <c r="O40" s="58"/>
      <c r="P40" s="58"/>
      <c r="Q40" s="58"/>
    </row>
    <row r="41" spans="1:17" ht="194.25" customHeight="1">
      <c r="A41" s="342" t="s">
        <v>101</v>
      </c>
      <c r="B41" s="349" t="s">
        <v>102</v>
      </c>
      <c r="C41" s="55" t="s">
        <v>20</v>
      </c>
      <c r="D41" s="57"/>
      <c r="E41" s="58"/>
      <c r="F41" s="58"/>
      <c r="G41" s="58"/>
      <c r="H41" s="58"/>
      <c r="I41" s="58"/>
      <c r="J41" s="58"/>
      <c r="K41" s="58"/>
      <c r="L41" s="58"/>
      <c r="M41" s="58"/>
      <c r="N41" s="58"/>
      <c r="O41" s="58"/>
      <c r="P41" s="84" t="s">
        <v>154</v>
      </c>
      <c r="Q41" s="58"/>
    </row>
    <row r="42" spans="1:17" ht="39.9" customHeight="1">
      <c r="A42" s="342"/>
      <c r="B42" s="349"/>
      <c r="C42" s="55" t="s">
        <v>21</v>
      </c>
      <c r="D42" s="57"/>
      <c r="E42" s="58"/>
      <c r="F42" s="58"/>
      <c r="G42" s="58"/>
      <c r="H42" s="58"/>
      <c r="I42" s="58"/>
      <c r="J42" s="58"/>
      <c r="K42" s="58"/>
      <c r="L42" s="58"/>
      <c r="M42" s="58"/>
      <c r="N42" s="58"/>
      <c r="O42" s="58"/>
      <c r="P42" s="58"/>
      <c r="Q42" s="58"/>
    </row>
    <row r="43" spans="1:17" ht="186" customHeight="1">
      <c r="A43" s="342" t="s">
        <v>103</v>
      </c>
      <c r="B43" s="349" t="s">
        <v>104</v>
      </c>
      <c r="C43" s="55" t="s">
        <v>20</v>
      </c>
      <c r="D43" s="59" t="s">
        <v>200</v>
      </c>
      <c r="E43" s="59" t="s">
        <v>201</v>
      </c>
      <c r="F43" s="59" t="s">
        <v>204</v>
      </c>
      <c r="G43" s="363" t="s">
        <v>192</v>
      </c>
      <c r="H43" s="364"/>
      <c r="I43" s="364"/>
      <c r="J43" s="364"/>
      <c r="K43" s="364"/>
      <c r="L43" s="364"/>
      <c r="M43" s="364"/>
      <c r="N43" s="364"/>
      <c r="O43" s="365"/>
      <c r="P43" s="58"/>
      <c r="Q43" s="58"/>
    </row>
    <row r="44" spans="1:17" ht="39.9" customHeight="1">
      <c r="A44" s="342"/>
      <c r="B44" s="349"/>
      <c r="C44" s="55" t="s">
        <v>21</v>
      </c>
      <c r="D44" s="57"/>
      <c r="E44" s="58"/>
      <c r="F44" s="58"/>
      <c r="G44" s="58"/>
      <c r="H44" s="58"/>
      <c r="I44" s="58"/>
      <c r="J44" s="58"/>
      <c r="K44" s="58"/>
      <c r="L44" s="58"/>
      <c r="M44" s="58"/>
      <c r="N44" s="58"/>
      <c r="O44" s="58"/>
      <c r="P44" s="58"/>
      <c r="Q44" s="58"/>
    </row>
    <row r="45" spans="1:17" ht="278.25" customHeight="1">
      <c r="A45" s="342" t="s">
        <v>105</v>
      </c>
      <c r="B45" s="349" t="s">
        <v>106</v>
      </c>
      <c r="C45" s="55" t="s">
        <v>20</v>
      </c>
      <c r="D45" s="85" t="s">
        <v>190</v>
      </c>
      <c r="E45" s="85" t="s">
        <v>191</v>
      </c>
      <c r="F45" s="85" t="s">
        <v>192</v>
      </c>
      <c r="G45" s="85" t="s">
        <v>192</v>
      </c>
      <c r="H45" s="85" t="s">
        <v>193</v>
      </c>
      <c r="I45" s="85" t="s">
        <v>192</v>
      </c>
      <c r="J45" s="85" t="s">
        <v>192</v>
      </c>
      <c r="K45" s="85" t="s">
        <v>194</v>
      </c>
      <c r="L45" s="85" t="s">
        <v>192</v>
      </c>
      <c r="M45" s="85" t="s">
        <v>195</v>
      </c>
      <c r="N45" s="85" t="s">
        <v>196</v>
      </c>
      <c r="O45" s="85" t="s">
        <v>197</v>
      </c>
      <c r="P45" s="85" t="s">
        <v>198</v>
      </c>
      <c r="Q45" s="58"/>
    </row>
    <row r="46" spans="1:17" ht="39.9" customHeight="1">
      <c r="A46" s="342" t="s">
        <v>12</v>
      </c>
      <c r="B46" s="349" t="s">
        <v>13</v>
      </c>
      <c r="C46" s="55" t="s">
        <v>21</v>
      </c>
      <c r="D46" s="57"/>
      <c r="E46" s="58"/>
      <c r="F46" s="58"/>
      <c r="G46" s="58"/>
      <c r="H46" s="58"/>
      <c r="I46" s="58"/>
      <c r="J46" s="58"/>
      <c r="K46" s="58"/>
      <c r="L46" s="58"/>
      <c r="M46" s="58"/>
      <c r="N46" s="58"/>
      <c r="O46" s="58"/>
      <c r="P46" s="58"/>
      <c r="Q46" s="58"/>
    </row>
    <row r="47" spans="1:17" ht="39.9" customHeight="1">
      <c r="A47" s="353" t="s">
        <v>108</v>
      </c>
      <c r="B47" s="356" t="s">
        <v>107</v>
      </c>
      <c r="C47" s="55" t="s">
        <v>20</v>
      </c>
      <c r="D47" s="57"/>
      <c r="E47" s="58"/>
      <c r="F47" s="58"/>
      <c r="G47" s="58"/>
      <c r="H47" s="58"/>
      <c r="I47" s="58"/>
      <c r="J47" s="58"/>
      <c r="K47" s="58"/>
      <c r="L47" s="58"/>
      <c r="M47" s="58"/>
      <c r="N47" s="58"/>
      <c r="O47" s="58"/>
      <c r="P47" s="58"/>
      <c r="Q47" s="58"/>
    </row>
    <row r="48" spans="1:17" ht="39.9" customHeight="1">
      <c r="A48" s="354"/>
      <c r="B48" s="357"/>
      <c r="C48" s="55" t="s">
        <v>21</v>
      </c>
      <c r="D48" s="57"/>
      <c r="E48" s="58"/>
      <c r="F48" s="58"/>
      <c r="G48" s="58"/>
      <c r="H48" s="58"/>
      <c r="I48" s="58"/>
      <c r="J48" s="58"/>
      <c r="K48" s="58"/>
      <c r="L48" s="58"/>
      <c r="M48" s="58"/>
      <c r="N48" s="58"/>
      <c r="O48" s="58"/>
      <c r="P48" s="58"/>
      <c r="Q48" s="58"/>
    </row>
    <row r="49" spans="1:17" ht="129.75" customHeight="1">
      <c r="A49" s="353" t="s">
        <v>109</v>
      </c>
      <c r="B49" s="356" t="s">
        <v>110</v>
      </c>
      <c r="C49" s="86" t="s">
        <v>20</v>
      </c>
      <c r="D49" s="31" t="s">
        <v>248</v>
      </c>
      <c r="E49" s="31" t="s">
        <v>248</v>
      </c>
      <c r="F49" s="31" t="s">
        <v>248</v>
      </c>
      <c r="G49" s="31" t="s">
        <v>249</v>
      </c>
      <c r="H49" s="31" t="s">
        <v>250</v>
      </c>
      <c r="I49" s="96" t="s">
        <v>251</v>
      </c>
      <c r="J49" s="31" t="s">
        <v>252</v>
      </c>
      <c r="K49" s="31" t="s">
        <v>248</v>
      </c>
      <c r="L49" s="31" t="s">
        <v>253</v>
      </c>
      <c r="M49" s="31" t="s">
        <v>248</v>
      </c>
      <c r="N49" s="96" t="s">
        <v>254</v>
      </c>
      <c r="O49" s="31" t="s">
        <v>248</v>
      </c>
      <c r="P49" s="87"/>
      <c r="Q49" s="87"/>
    </row>
    <row r="50" spans="1:17" ht="39.9" customHeight="1">
      <c r="A50" s="354"/>
      <c r="B50" s="357"/>
      <c r="C50" s="55" t="s">
        <v>21</v>
      </c>
      <c r="D50" s="57"/>
      <c r="E50" s="58"/>
      <c r="F50" s="58"/>
      <c r="G50" s="58"/>
      <c r="H50" s="58"/>
      <c r="I50" s="58"/>
      <c r="J50" s="58"/>
      <c r="K50" s="58"/>
      <c r="L50" s="58"/>
      <c r="M50" s="58"/>
      <c r="N50" s="58"/>
      <c r="O50" s="58"/>
      <c r="P50" s="58"/>
      <c r="Q50" s="58"/>
    </row>
    <row r="51" spans="1:17" s="71" customFormat="1" ht="391.5" customHeight="1">
      <c r="A51" s="342" t="s">
        <v>111</v>
      </c>
      <c r="B51" s="349" t="s">
        <v>112</v>
      </c>
      <c r="C51" s="70" t="s">
        <v>20</v>
      </c>
      <c r="D51" s="59" t="s">
        <v>131</v>
      </c>
      <c r="E51" s="59" t="s">
        <v>132</v>
      </c>
      <c r="F51" s="59" t="s">
        <v>133</v>
      </c>
      <c r="G51" s="59" t="s">
        <v>134</v>
      </c>
      <c r="H51" s="59" t="s">
        <v>135</v>
      </c>
      <c r="I51" s="59" t="s">
        <v>136</v>
      </c>
      <c r="J51" s="59" t="s">
        <v>136</v>
      </c>
      <c r="K51" s="59" t="s">
        <v>136</v>
      </c>
      <c r="L51" s="59" t="s">
        <v>137</v>
      </c>
      <c r="M51" s="67"/>
      <c r="N51" s="67"/>
      <c r="O51" s="67"/>
      <c r="P51" s="59" t="s">
        <v>138</v>
      </c>
      <c r="Q51" s="67"/>
    </row>
    <row r="52" spans="1:17" ht="39.9" customHeight="1">
      <c r="A52" s="342"/>
      <c r="B52" s="349"/>
      <c r="C52" s="55" t="s">
        <v>21</v>
      </c>
      <c r="D52" s="88"/>
      <c r="E52" s="87"/>
      <c r="F52" s="87"/>
      <c r="G52" s="87"/>
      <c r="H52" s="87"/>
      <c r="I52" s="87"/>
      <c r="J52" s="87"/>
      <c r="K52" s="87"/>
      <c r="L52" s="87"/>
      <c r="M52" s="87"/>
      <c r="N52" s="58"/>
      <c r="O52" s="58"/>
      <c r="P52" s="58"/>
      <c r="Q52" s="58"/>
    </row>
    <row r="53" spans="1:17" ht="75.75" customHeight="1">
      <c r="A53" s="342" t="s">
        <v>114</v>
      </c>
      <c r="B53" s="349" t="s">
        <v>113</v>
      </c>
      <c r="C53" s="55" t="s">
        <v>20</v>
      </c>
      <c r="D53" s="85" t="s">
        <v>143</v>
      </c>
      <c r="E53" s="85" t="s">
        <v>143</v>
      </c>
      <c r="F53" s="85" t="s">
        <v>143</v>
      </c>
      <c r="G53" s="85" t="s">
        <v>148</v>
      </c>
      <c r="H53" s="85" t="s">
        <v>144</v>
      </c>
      <c r="I53" s="85" t="s">
        <v>202</v>
      </c>
      <c r="J53" s="85" t="s">
        <v>145</v>
      </c>
      <c r="K53" s="85" t="s">
        <v>146</v>
      </c>
      <c r="L53" s="85" t="s">
        <v>147</v>
      </c>
      <c r="M53" s="85"/>
      <c r="N53" s="83"/>
      <c r="O53" s="57"/>
      <c r="P53" s="57"/>
      <c r="Q53" s="57"/>
    </row>
    <row r="54" spans="1:17" ht="31.5" customHeight="1">
      <c r="A54" s="342"/>
      <c r="B54" s="349"/>
      <c r="C54" s="55" t="s">
        <v>21</v>
      </c>
      <c r="D54" s="89"/>
      <c r="E54" s="89"/>
      <c r="F54" s="89"/>
      <c r="G54" s="89"/>
      <c r="H54" s="89"/>
      <c r="I54" s="89"/>
      <c r="J54" s="89"/>
      <c r="K54" s="89"/>
      <c r="L54" s="89"/>
      <c r="M54" s="89"/>
      <c r="N54" s="57"/>
      <c r="O54" s="57"/>
      <c r="P54" s="57"/>
      <c r="Q54" s="57"/>
    </row>
    <row r="55" spans="1:17" ht="52.5" customHeight="1">
      <c r="A55" s="342" t="s">
        <v>115</v>
      </c>
      <c r="B55" s="349" t="s">
        <v>116</v>
      </c>
      <c r="C55" s="55" t="s">
        <v>20</v>
      </c>
      <c r="D55" s="57"/>
      <c r="E55" s="58"/>
      <c r="F55" s="58"/>
      <c r="G55" s="58"/>
      <c r="H55" s="58"/>
      <c r="I55" s="58"/>
      <c r="J55" s="58"/>
      <c r="K55" s="58"/>
      <c r="L55" s="58"/>
      <c r="M55" s="58"/>
      <c r="N55" s="58"/>
      <c r="O55" s="58"/>
      <c r="P55" s="58"/>
      <c r="Q55" s="58"/>
    </row>
    <row r="56" spans="1:17" ht="52.5" customHeight="1">
      <c r="A56" s="342"/>
      <c r="B56" s="349"/>
      <c r="C56" s="55" t="s">
        <v>21</v>
      </c>
      <c r="D56" s="57"/>
      <c r="E56" s="58"/>
      <c r="F56" s="58"/>
      <c r="G56" s="58"/>
      <c r="H56" s="58"/>
      <c r="I56" s="58"/>
      <c r="J56" s="58"/>
      <c r="K56" s="58"/>
      <c r="L56" s="58"/>
      <c r="M56" s="58"/>
      <c r="N56" s="58"/>
      <c r="O56" s="58"/>
      <c r="P56" s="58"/>
      <c r="Q56" s="58"/>
    </row>
    <row r="57" spans="1:17" ht="409.5" customHeight="1">
      <c r="A57" s="342" t="s">
        <v>117</v>
      </c>
      <c r="B57" s="349" t="s">
        <v>118</v>
      </c>
      <c r="C57" s="55" t="s">
        <v>20</v>
      </c>
      <c r="D57" s="95" t="s">
        <v>235</v>
      </c>
      <c r="E57" s="94"/>
      <c r="F57" s="94" t="s">
        <v>236</v>
      </c>
      <c r="G57" s="352" t="s">
        <v>233</v>
      </c>
      <c r="H57" s="352"/>
      <c r="I57" s="94" t="s">
        <v>237</v>
      </c>
      <c r="J57" s="94" t="s">
        <v>238</v>
      </c>
      <c r="K57" s="343" t="s">
        <v>239</v>
      </c>
      <c r="L57" s="344"/>
      <c r="M57" s="344"/>
      <c r="N57" s="344"/>
      <c r="O57" s="345"/>
      <c r="P57" s="90" t="s">
        <v>199</v>
      </c>
      <c r="Q57" s="58"/>
    </row>
    <row r="58" spans="1:17" ht="39.9" customHeight="1">
      <c r="A58" s="342"/>
      <c r="B58" s="349"/>
      <c r="C58" s="55" t="s">
        <v>21</v>
      </c>
      <c r="D58" s="57"/>
      <c r="E58" s="58"/>
      <c r="F58" s="58"/>
      <c r="G58" s="58"/>
      <c r="H58" s="58"/>
      <c r="I58" s="58"/>
      <c r="J58" s="58"/>
      <c r="K58" s="58"/>
      <c r="L58" s="58"/>
      <c r="M58" s="58"/>
      <c r="N58" s="58"/>
      <c r="O58" s="58"/>
      <c r="P58" s="58"/>
      <c r="Q58" s="58"/>
    </row>
    <row r="59" spans="1:17" s="71" customFormat="1" ht="183.75" customHeight="1">
      <c r="A59" s="346" t="s">
        <v>120</v>
      </c>
      <c r="B59" s="346" t="s">
        <v>119</v>
      </c>
      <c r="C59" s="346" t="s">
        <v>20</v>
      </c>
      <c r="D59" s="59"/>
      <c r="E59" s="59" t="s">
        <v>167</v>
      </c>
      <c r="F59" s="59" t="s">
        <v>168</v>
      </c>
      <c r="G59" s="91" t="s">
        <v>169</v>
      </c>
      <c r="H59" s="91" t="s">
        <v>169</v>
      </c>
      <c r="I59" s="91" t="s">
        <v>169</v>
      </c>
      <c r="J59" s="91" t="s">
        <v>169</v>
      </c>
      <c r="K59" s="91" t="s">
        <v>169</v>
      </c>
      <c r="L59" s="91" t="s">
        <v>169</v>
      </c>
      <c r="M59" s="91" t="s">
        <v>169</v>
      </c>
      <c r="N59" s="91" t="s">
        <v>169</v>
      </c>
      <c r="O59" s="91" t="s">
        <v>170</v>
      </c>
      <c r="P59" s="67"/>
      <c r="Q59" s="67"/>
    </row>
    <row r="60" spans="1:17" s="71" customFormat="1" ht="150" customHeight="1">
      <c r="A60" s="347"/>
      <c r="B60" s="347"/>
      <c r="C60" s="347"/>
      <c r="D60" s="59" t="s">
        <v>163</v>
      </c>
      <c r="E60" s="59" t="s">
        <v>163</v>
      </c>
      <c r="F60" s="59" t="s">
        <v>163</v>
      </c>
      <c r="G60" s="59" t="s">
        <v>163</v>
      </c>
      <c r="H60" s="59" t="s">
        <v>163</v>
      </c>
      <c r="I60" s="59" t="s">
        <v>163</v>
      </c>
      <c r="J60" s="59" t="s">
        <v>163</v>
      </c>
      <c r="K60" s="59" t="s">
        <v>163</v>
      </c>
      <c r="L60" s="59" t="s">
        <v>163</v>
      </c>
      <c r="M60" s="59" t="s">
        <v>163</v>
      </c>
      <c r="N60" s="59" t="s">
        <v>163</v>
      </c>
      <c r="O60" s="59" t="s">
        <v>163</v>
      </c>
      <c r="P60" s="67"/>
      <c r="Q60" s="67"/>
    </row>
    <row r="61" spans="1:17" s="71" customFormat="1" ht="316.5" customHeight="1">
      <c r="A61" s="347"/>
      <c r="B61" s="347"/>
      <c r="C61" s="348"/>
      <c r="D61" s="59" t="s">
        <v>164</v>
      </c>
      <c r="E61" s="59" t="s">
        <v>165</v>
      </c>
      <c r="F61" s="59" t="s">
        <v>166</v>
      </c>
      <c r="G61" s="59" t="s">
        <v>166</v>
      </c>
      <c r="H61" s="59" t="s">
        <v>166</v>
      </c>
      <c r="I61" s="59" t="s">
        <v>166</v>
      </c>
      <c r="J61" s="59" t="s">
        <v>166</v>
      </c>
      <c r="K61" s="59" t="s">
        <v>166</v>
      </c>
      <c r="L61" s="59" t="s">
        <v>166</v>
      </c>
      <c r="M61" s="59" t="s">
        <v>166</v>
      </c>
      <c r="N61" s="59" t="s">
        <v>166</v>
      </c>
      <c r="O61" s="59" t="s">
        <v>166</v>
      </c>
      <c r="P61" s="67"/>
      <c r="Q61" s="67"/>
    </row>
    <row r="62" spans="1:17" s="71" customFormat="1" ht="39.9" customHeight="1">
      <c r="A62" s="348"/>
      <c r="B62" s="348"/>
      <c r="C62" s="70" t="s">
        <v>21</v>
      </c>
      <c r="D62" s="59"/>
      <c r="E62" s="67"/>
      <c r="F62" s="67"/>
      <c r="G62" s="67"/>
      <c r="H62" s="67"/>
      <c r="I62" s="67"/>
      <c r="J62" s="67"/>
      <c r="K62" s="67"/>
      <c r="L62" s="67"/>
      <c r="M62" s="67"/>
      <c r="N62" s="67"/>
      <c r="O62" s="67"/>
      <c r="P62" s="67"/>
      <c r="Q62" s="67"/>
    </row>
    <row r="63" spans="1:17" ht="39.9" customHeight="1">
      <c r="A63" s="342" t="s">
        <v>121</v>
      </c>
      <c r="B63" s="349" t="s">
        <v>122</v>
      </c>
      <c r="C63" s="55" t="s">
        <v>20</v>
      </c>
      <c r="D63" s="57"/>
      <c r="E63" s="58"/>
      <c r="F63" s="58"/>
      <c r="G63" s="58"/>
      <c r="H63" s="58"/>
      <c r="I63" s="58"/>
      <c r="J63" s="58"/>
      <c r="K63" s="58"/>
      <c r="L63" s="58"/>
      <c r="M63" s="58"/>
      <c r="N63" s="58"/>
      <c r="O63" s="58"/>
      <c r="P63" s="58"/>
      <c r="Q63" s="58"/>
    </row>
    <row r="64" spans="1:17" ht="39.9" customHeight="1">
      <c r="A64" s="342"/>
      <c r="B64" s="349"/>
      <c r="C64" s="55" t="s">
        <v>21</v>
      </c>
      <c r="D64" s="57"/>
      <c r="E64" s="58"/>
      <c r="F64" s="58"/>
      <c r="G64" s="58"/>
      <c r="H64" s="58"/>
      <c r="I64" s="58"/>
      <c r="J64" s="58"/>
      <c r="K64" s="58"/>
      <c r="L64" s="58"/>
      <c r="M64" s="58"/>
      <c r="N64" s="58"/>
      <c r="O64" s="58"/>
      <c r="P64" s="58"/>
      <c r="Q64" s="58"/>
    </row>
    <row r="65" spans="1:20" s="71" customFormat="1" ht="154.5" customHeight="1">
      <c r="A65" s="350" t="s">
        <v>123</v>
      </c>
      <c r="B65" s="351" t="s">
        <v>124</v>
      </c>
      <c r="C65" s="70" t="s">
        <v>20</v>
      </c>
      <c r="D65" s="68"/>
      <c r="E65" s="68"/>
      <c r="F65" s="68" t="s">
        <v>185</v>
      </c>
      <c r="G65" s="68" t="s">
        <v>171</v>
      </c>
      <c r="H65" s="68" t="s">
        <v>186</v>
      </c>
      <c r="I65" s="68"/>
      <c r="J65" s="68" t="s">
        <v>186</v>
      </c>
      <c r="K65" s="68"/>
      <c r="L65" s="68"/>
      <c r="M65" s="68" t="s">
        <v>186</v>
      </c>
      <c r="N65" s="68"/>
      <c r="O65" s="68" t="s">
        <v>187</v>
      </c>
      <c r="P65" s="68" t="s">
        <v>188</v>
      </c>
      <c r="Q65" s="67"/>
    </row>
    <row r="66" spans="1:20" s="71" customFormat="1" ht="39.9" customHeight="1">
      <c r="A66" s="350"/>
      <c r="B66" s="351"/>
      <c r="C66" s="70" t="s">
        <v>21</v>
      </c>
      <c r="D66" s="67"/>
      <c r="E66" s="67"/>
      <c r="F66" s="67"/>
      <c r="G66" s="67"/>
      <c r="H66" s="67"/>
      <c r="I66" s="67"/>
      <c r="J66" s="67"/>
      <c r="K66" s="67"/>
      <c r="L66" s="67"/>
      <c r="M66" s="67"/>
      <c r="N66" s="67"/>
      <c r="O66" s="67"/>
      <c r="P66" s="67"/>
      <c r="Q66" s="67"/>
    </row>
    <row r="67" spans="1:20" ht="39.9" customHeight="1">
      <c r="A67" s="342" t="s">
        <v>125</v>
      </c>
      <c r="B67" s="349" t="s">
        <v>126</v>
      </c>
      <c r="C67" s="55" t="s">
        <v>20</v>
      </c>
      <c r="D67" s="57"/>
      <c r="E67" s="58"/>
      <c r="F67" s="58"/>
      <c r="G67" s="58"/>
      <c r="H67" s="58"/>
      <c r="I67" s="58"/>
      <c r="J67" s="58"/>
      <c r="K67" s="58"/>
      <c r="L67" s="58"/>
      <c r="M67" s="58"/>
      <c r="N67" s="58"/>
      <c r="O67" s="58"/>
      <c r="P67" s="58"/>
      <c r="Q67" s="58"/>
    </row>
    <row r="68" spans="1:20" ht="39.9" customHeight="1">
      <c r="A68" s="342"/>
      <c r="B68" s="349"/>
      <c r="C68" s="55" t="s">
        <v>21</v>
      </c>
      <c r="D68" s="57"/>
      <c r="E68" s="58"/>
      <c r="F68" s="58"/>
      <c r="G68" s="58"/>
      <c r="H68" s="58"/>
      <c r="I68" s="58"/>
      <c r="J68" s="58"/>
      <c r="K68" s="58"/>
      <c r="L68" s="58"/>
      <c r="M68" s="58"/>
      <c r="N68" s="58"/>
      <c r="O68" s="58"/>
      <c r="P68" s="58"/>
      <c r="Q68" s="58"/>
    </row>
    <row r="69" spans="1:20" ht="147" customHeight="1">
      <c r="A69" s="353" t="s">
        <v>127</v>
      </c>
      <c r="B69" s="356" t="s">
        <v>128</v>
      </c>
      <c r="C69" s="55" t="s">
        <v>20</v>
      </c>
      <c r="D69" s="57"/>
      <c r="E69" s="92" t="s">
        <v>155</v>
      </c>
      <c r="F69" s="92" t="s">
        <v>156</v>
      </c>
      <c r="G69" s="58"/>
      <c r="H69" s="58"/>
      <c r="I69" s="58"/>
      <c r="J69" s="58"/>
      <c r="K69" s="58"/>
      <c r="L69" s="58"/>
      <c r="M69" s="58"/>
      <c r="N69" s="58"/>
      <c r="O69" s="92" t="s">
        <v>157</v>
      </c>
      <c r="P69" s="58"/>
      <c r="Q69" s="58"/>
    </row>
    <row r="70" spans="1:20" ht="39.9" customHeight="1">
      <c r="A70" s="354"/>
      <c r="B70" s="357"/>
      <c r="C70" s="55" t="s">
        <v>21</v>
      </c>
      <c r="D70" s="57"/>
      <c r="E70" s="58"/>
      <c r="F70" s="58"/>
      <c r="G70" s="58"/>
      <c r="H70" s="58"/>
      <c r="I70" s="58"/>
      <c r="J70" s="58"/>
      <c r="K70" s="58"/>
      <c r="L70" s="58"/>
      <c r="M70" s="58"/>
      <c r="N70" s="58"/>
      <c r="O70" s="58"/>
      <c r="P70" s="58"/>
      <c r="Q70" s="58"/>
    </row>
    <row r="71" spans="1:20">
      <c r="A71" s="93"/>
      <c r="B71" s="93"/>
      <c r="C71" s="93"/>
      <c r="D71" s="93"/>
      <c r="E71" s="93"/>
      <c r="F71" s="93"/>
      <c r="G71" s="93"/>
      <c r="H71" s="93"/>
      <c r="I71" s="93"/>
      <c r="J71" s="93"/>
      <c r="K71" s="93"/>
      <c r="L71" s="93"/>
      <c r="M71" s="93"/>
      <c r="N71" s="93"/>
      <c r="O71" s="93"/>
      <c r="P71" s="93"/>
      <c r="Q71" s="93"/>
    </row>
    <row r="73" spans="1:20">
      <c r="B73" s="361" t="s">
        <v>255</v>
      </c>
      <c r="C73" s="361"/>
      <c r="D73" s="361"/>
      <c r="E73" s="361"/>
      <c r="F73" s="361"/>
      <c r="G73" s="361"/>
      <c r="H73" s="361"/>
      <c r="I73" s="361"/>
      <c r="J73" s="361"/>
      <c r="K73" s="361"/>
      <c r="L73" s="361"/>
      <c r="M73" s="361"/>
      <c r="N73" s="361"/>
      <c r="O73" s="361"/>
      <c r="P73" s="361"/>
      <c r="Q73" s="361"/>
      <c r="R73" s="361"/>
      <c r="S73" s="361"/>
      <c r="T73" s="361"/>
    </row>
    <row r="74" spans="1:20" ht="13.8">
      <c r="B74" s="40"/>
      <c r="C74" s="41"/>
      <c r="D74" s="42"/>
      <c r="E74" s="42"/>
      <c r="F74" s="42"/>
      <c r="G74" s="42"/>
      <c r="H74" s="42"/>
      <c r="I74" s="42"/>
      <c r="J74" s="42"/>
      <c r="K74" s="42"/>
      <c r="L74" s="42"/>
      <c r="M74" s="42"/>
      <c r="N74" s="42"/>
      <c r="O74" s="42"/>
      <c r="P74" s="42"/>
      <c r="Q74" s="42"/>
      <c r="R74" s="42"/>
      <c r="S74" s="42"/>
      <c r="T74" s="42"/>
    </row>
    <row r="75" spans="1:20" ht="13.8">
      <c r="B75" s="40"/>
      <c r="C75" s="41"/>
      <c r="D75" s="42"/>
      <c r="E75" s="42"/>
      <c r="F75" s="42"/>
      <c r="G75" s="42"/>
      <c r="H75" s="42"/>
      <c r="I75" s="42"/>
      <c r="J75" s="42"/>
      <c r="K75" s="42"/>
      <c r="L75" s="42"/>
      <c r="M75" s="42"/>
      <c r="N75" s="42"/>
      <c r="O75" s="42"/>
      <c r="P75" s="42"/>
      <c r="Q75" s="42"/>
      <c r="R75" s="42"/>
      <c r="S75" s="42"/>
      <c r="T75" s="42"/>
    </row>
    <row r="76" spans="1:20" ht="13.8">
      <c r="B76" s="40"/>
      <c r="C76" s="41"/>
      <c r="D76" s="42"/>
      <c r="E76" s="42"/>
      <c r="F76" s="42"/>
      <c r="G76" s="42"/>
      <c r="H76" s="42"/>
      <c r="I76" s="42"/>
      <c r="J76" s="42"/>
      <c r="K76" s="42"/>
      <c r="L76" s="42"/>
      <c r="M76" s="42"/>
      <c r="N76" s="42"/>
      <c r="O76" s="42"/>
      <c r="P76" s="42"/>
      <c r="Q76" s="42"/>
      <c r="R76" s="42"/>
      <c r="S76" s="42"/>
      <c r="T76" s="42"/>
    </row>
    <row r="77" spans="1:20" ht="13.8">
      <c r="B77" s="40"/>
      <c r="C77" s="41"/>
      <c r="D77" s="42"/>
      <c r="E77" s="42"/>
      <c r="F77" s="42"/>
      <c r="G77" s="42"/>
      <c r="H77" s="42"/>
      <c r="I77" s="42"/>
      <c r="J77" s="42"/>
      <c r="K77" s="42"/>
      <c r="L77" s="42"/>
      <c r="M77" s="42"/>
      <c r="N77" s="42"/>
      <c r="O77" s="42"/>
      <c r="P77" s="42"/>
      <c r="Q77" s="42"/>
      <c r="R77" s="42"/>
      <c r="S77" s="42"/>
      <c r="T77" s="42"/>
    </row>
    <row r="78" spans="1:20" ht="13.8">
      <c r="B78" s="43" t="s">
        <v>47</v>
      </c>
      <c r="C78" s="44"/>
      <c r="D78" s="45"/>
      <c r="E78" s="45"/>
      <c r="F78" s="42"/>
      <c r="G78" s="42"/>
      <c r="H78" s="42"/>
      <c r="I78" s="42"/>
      <c r="J78" s="42"/>
      <c r="K78" s="42"/>
      <c r="L78" s="42"/>
      <c r="M78" s="42"/>
      <c r="N78" s="42"/>
      <c r="O78" s="42"/>
      <c r="P78" s="42"/>
      <c r="Q78" s="42"/>
      <c r="R78" s="42"/>
      <c r="S78" s="42"/>
      <c r="T78" s="42"/>
    </row>
    <row r="79" spans="1:20" ht="58.5" customHeight="1">
      <c r="B79" s="362" t="s">
        <v>216</v>
      </c>
      <c r="C79" s="362"/>
      <c r="D79" s="362"/>
      <c r="E79" s="362"/>
      <c r="F79" s="42"/>
      <c r="G79" s="42"/>
      <c r="H79" s="42"/>
      <c r="I79" s="42"/>
      <c r="J79" s="42"/>
      <c r="K79" s="42"/>
      <c r="L79" s="42"/>
      <c r="M79" s="42"/>
      <c r="N79" s="42"/>
      <c r="O79" s="42"/>
      <c r="P79" s="42"/>
      <c r="Q79" s="42"/>
      <c r="R79" s="42"/>
      <c r="S79" s="42"/>
      <c r="T79" s="42"/>
    </row>
  </sheetData>
  <mergeCells count="79">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 ref="A34:A35"/>
    <mergeCell ref="B31:B32"/>
    <mergeCell ref="A31:A32"/>
    <mergeCell ref="B23:B24"/>
    <mergeCell ref="B43:B44"/>
    <mergeCell ref="B25:B26"/>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63:A64"/>
    <mergeCell ref="A36:A37"/>
    <mergeCell ref="B51:B52"/>
    <mergeCell ref="B49:B50"/>
    <mergeCell ref="B59:B62"/>
    <mergeCell ref="B57:B58"/>
    <mergeCell ref="B36:B37"/>
    <mergeCell ref="A49:A50"/>
    <mergeCell ref="A51:A52"/>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sheetPr>
    <pageSetUpPr fitToPage="1"/>
  </sheetPr>
  <dimension ref="A1:BA474"/>
  <sheetViews>
    <sheetView view="pageBreakPreview" zoomScale="60" zoomScaleNormal="50" workbookViewId="0">
      <pane xSplit="7" ySplit="10" topLeftCell="AM262" activePane="bottomRight" state="frozen"/>
      <selection pane="topRight" activeCell="H1" sqref="H1"/>
      <selection pane="bottomLeft" activeCell="A11" sqref="A11"/>
      <selection pane="bottomRight" activeCell="E269" sqref="E269"/>
    </sheetView>
  </sheetViews>
  <sheetFormatPr defaultColWidth="9.109375" defaultRowHeight="18"/>
  <cols>
    <col min="1" max="1" width="4.5546875" style="112" customWidth="1"/>
    <col min="2" max="2" width="19.6640625" style="112" customWidth="1"/>
    <col min="3" max="3" width="16.5546875" style="112" customWidth="1"/>
    <col min="4" max="4" width="20.6640625" style="116" customWidth="1"/>
    <col min="5" max="5" width="26" style="117" customWidth="1"/>
    <col min="6" max="6" width="28.88671875" style="117" customWidth="1"/>
    <col min="7" max="7" width="17.6640625" style="117" customWidth="1"/>
    <col min="8" max="8" width="18.109375" style="112" customWidth="1"/>
    <col min="9" max="9" width="10" style="112" customWidth="1"/>
    <col min="10" max="10" width="13" style="112" customWidth="1"/>
    <col min="11" max="11" width="16.33203125" style="112" customWidth="1"/>
    <col min="12" max="13" width="13.33203125" style="112" customWidth="1"/>
    <col min="14" max="14" width="13.6640625" style="112" customWidth="1"/>
    <col min="15" max="15" width="14.33203125" style="112" customWidth="1"/>
    <col min="16" max="16" width="16.33203125" style="112" customWidth="1"/>
    <col min="17" max="17" width="16.6640625" style="112" customWidth="1"/>
    <col min="18" max="18" width="17.5546875" style="112" customWidth="1"/>
    <col min="19" max="19" width="15.88671875" style="112" customWidth="1"/>
    <col min="20" max="20" width="12" style="112" customWidth="1"/>
    <col min="21" max="21" width="18.44140625" style="112" customWidth="1"/>
    <col min="22" max="22" width="12" style="112" customWidth="1"/>
    <col min="23" max="25" width="16.33203125" style="112" customWidth="1"/>
    <col min="26" max="26" width="15.88671875" style="112" customWidth="1"/>
    <col min="27" max="27" width="5.88671875" style="112" hidden="1" customWidth="1"/>
    <col min="28" max="28" width="6.88671875" style="112" hidden="1" customWidth="1"/>
    <col min="29" max="29" width="14.33203125" style="112" customWidth="1"/>
    <col min="30" max="30" width="14.88671875" style="112" customWidth="1"/>
    <col min="31" max="31" width="12.5546875" style="112" customWidth="1"/>
    <col min="32" max="32" width="5.5546875" style="112" hidden="1" customWidth="1"/>
    <col min="33" max="33" width="7.5546875" style="112" hidden="1" customWidth="1"/>
    <col min="34" max="34" width="15.33203125" style="112" customWidth="1"/>
    <col min="35" max="35" width="14.5546875" style="112" customWidth="1"/>
    <col min="36" max="36" width="14.88671875" style="112" customWidth="1"/>
    <col min="37" max="37" width="6" style="112" hidden="1" customWidth="1"/>
    <col min="38" max="38" width="7.88671875" style="112" hidden="1" customWidth="1"/>
    <col min="39" max="39" width="12.88671875" style="112" customWidth="1"/>
    <col min="40" max="40" width="11.109375" style="112" customWidth="1"/>
    <col min="41" max="41" width="15" style="112" customWidth="1"/>
    <col min="42" max="42" width="14.33203125" style="112" customWidth="1"/>
    <col min="43" max="43" width="12.33203125" style="112" customWidth="1"/>
    <col min="44" max="44" width="13.109375" style="112" customWidth="1"/>
    <col min="45" max="45" width="5" style="112" hidden="1" customWidth="1"/>
    <col min="46" max="46" width="7.109375" style="112" hidden="1" customWidth="1"/>
    <col min="47" max="47" width="13.44140625" style="112" customWidth="1"/>
    <col min="48" max="48" width="10.6640625" style="112" customWidth="1"/>
    <col min="49" max="50" width="16" style="112" customWidth="1"/>
    <col min="51" max="51" width="12.6640625" style="112" customWidth="1"/>
    <col min="52" max="52" width="15.88671875" style="104" customWidth="1"/>
    <col min="53" max="53" width="23" style="212" customWidth="1"/>
    <col min="54" max="16384" width="9.109375" style="104"/>
  </cols>
  <sheetData>
    <row r="1" spans="1:53">
      <c r="AZ1" s="187" t="s">
        <v>264</v>
      </c>
    </row>
    <row r="2" spans="1:53" s="119" customFormat="1" ht="24" customHeight="1">
      <c r="A2" s="448" t="s">
        <v>277</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212"/>
    </row>
    <row r="3" spans="1:53" s="105" customFormat="1" ht="17.25" customHeight="1">
      <c r="A3" s="449" t="s">
        <v>460</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213"/>
    </row>
    <row r="4" spans="1:53" s="106" customFormat="1" ht="24" customHeight="1">
      <c r="A4" s="450" t="s">
        <v>280</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213"/>
    </row>
    <row r="5" spans="1:53" ht="18.600000000000001" thickBot="1">
      <c r="A5" s="451"/>
      <c r="B5" s="451"/>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122"/>
      <c r="AQ5" s="122"/>
      <c r="AR5" s="104"/>
      <c r="AS5" s="104"/>
      <c r="AT5" s="104"/>
      <c r="AU5" s="104"/>
      <c r="AV5" s="104"/>
      <c r="AW5" s="107"/>
      <c r="AX5" s="107"/>
      <c r="AY5" s="107"/>
      <c r="AZ5" s="108" t="s">
        <v>260</v>
      </c>
    </row>
    <row r="6" spans="1:53" ht="15" customHeight="1">
      <c r="A6" s="452" t="s">
        <v>0</v>
      </c>
      <c r="B6" s="455" t="s">
        <v>275</v>
      </c>
      <c r="C6" s="455" t="s">
        <v>262</v>
      </c>
      <c r="D6" s="455" t="s">
        <v>40</v>
      </c>
      <c r="E6" s="458" t="s">
        <v>259</v>
      </c>
      <c r="F6" s="459"/>
      <c r="G6" s="460"/>
      <c r="H6" s="461" t="s">
        <v>256</v>
      </c>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3"/>
      <c r="AZ6" s="465" t="s">
        <v>283</v>
      </c>
    </row>
    <row r="7" spans="1:53" ht="28.5" customHeight="1">
      <c r="A7" s="453"/>
      <c r="B7" s="456"/>
      <c r="C7" s="456"/>
      <c r="D7" s="456"/>
      <c r="E7" s="468" t="s">
        <v>361</v>
      </c>
      <c r="F7" s="468" t="s">
        <v>263</v>
      </c>
      <c r="G7" s="469" t="s">
        <v>19</v>
      </c>
      <c r="H7" s="471" t="s">
        <v>17</v>
      </c>
      <c r="I7" s="472"/>
      <c r="J7" s="473"/>
      <c r="K7" s="471" t="s">
        <v>18</v>
      </c>
      <c r="L7" s="472"/>
      <c r="M7" s="473"/>
      <c r="N7" s="432" t="s">
        <v>22</v>
      </c>
      <c r="O7" s="435"/>
      <c r="P7" s="464"/>
      <c r="Q7" s="432" t="s">
        <v>24</v>
      </c>
      <c r="R7" s="435"/>
      <c r="S7" s="464"/>
      <c r="T7" s="432" t="s">
        <v>25</v>
      </c>
      <c r="U7" s="435"/>
      <c r="V7" s="464"/>
      <c r="W7" s="432" t="s">
        <v>26</v>
      </c>
      <c r="X7" s="435"/>
      <c r="Y7" s="464"/>
      <c r="Z7" s="432" t="s">
        <v>28</v>
      </c>
      <c r="AA7" s="435"/>
      <c r="AB7" s="435"/>
      <c r="AC7" s="433"/>
      <c r="AD7" s="434"/>
      <c r="AE7" s="432" t="s">
        <v>29</v>
      </c>
      <c r="AF7" s="435"/>
      <c r="AG7" s="435"/>
      <c r="AH7" s="433"/>
      <c r="AI7" s="434"/>
      <c r="AJ7" s="432" t="s">
        <v>30</v>
      </c>
      <c r="AK7" s="435"/>
      <c r="AL7" s="435"/>
      <c r="AM7" s="433"/>
      <c r="AN7" s="434"/>
      <c r="AO7" s="432" t="s">
        <v>32</v>
      </c>
      <c r="AP7" s="433"/>
      <c r="AQ7" s="434"/>
      <c r="AR7" s="432" t="s">
        <v>33</v>
      </c>
      <c r="AS7" s="435"/>
      <c r="AT7" s="435"/>
      <c r="AU7" s="433"/>
      <c r="AV7" s="434"/>
      <c r="AW7" s="432" t="s">
        <v>34</v>
      </c>
      <c r="AX7" s="435"/>
      <c r="AY7" s="464"/>
      <c r="AZ7" s="466"/>
    </row>
    <row r="8" spans="1:53" ht="41.25" customHeight="1">
      <c r="A8" s="454"/>
      <c r="B8" s="457"/>
      <c r="C8" s="457"/>
      <c r="D8" s="457"/>
      <c r="E8" s="457"/>
      <c r="F8" s="457"/>
      <c r="G8" s="470"/>
      <c r="H8" s="323" t="s">
        <v>20</v>
      </c>
      <c r="I8" s="130" t="s">
        <v>21</v>
      </c>
      <c r="J8" s="131" t="s">
        <v>19</v>
      </c>
      <c r="K8" s="130" t="s">
        <v>20</v>
      </c>
      <c r="L8" s="130" t="s">
        <v>21</v>
      </c>
      <c r="M8" s="131" t="s">
        <v>19</v>
      </c>
      <c r="N8" s="132" t="s">
        <v>20</v>
      </c>
      <c r="O8" s="130" t="s">
        <v>21</v>
      </c>
      <c r="P8" s="133" t="s">
        <v>19</v>
      </c>
      <c r="Q8" s="134" t="s">
        <v>20</v>
      </c>
      <c r="R8" s="130" t="s">
        <v>21</v>
      </c>
      <c r="S8" s="133" t="s">
        <v>19</v>
      </c>
      <c r="T8" s="134" t="s">
        <v>20</v>
      </c>
      <c r="U8" s="130" t="s">
        <v>21</v>
      </c>
      <c r="V8" s="133" t="s">
        <v>19</v>
      </c>
      <c r="W8" s="134" t="s">
        <v>20</v>
      </c>
      <c r="X8" s="130" t="s">
        <v>21</v>
      </c>
      <c r="Y8" s="133" t="s">
        <v>19</v>
      </c>
      <c r="Z8" s="134" t="s">
        <v>20</v>
      </c>
      <c r="AA8" s="130" t="s">
        <v>21</v>
      </c>
      <c r="AB8" s="133" t="s">
        <v>19</v>
      </c>
      <c r="AC8" s="130" t="s">
        <v>21</v>
      </c>
      <c r="AD8" s="133" t="s">
        <v>19</v>
      </c>
      <c r="AE8" s="134" t="s">
        <v>20</v>
      </c>
      <c r="AF8" s="135" t="s">
        <v>21</v>
      </c>
      <c r="AG8" s="133" t="s">
        <v>19</v>
      </c>
      <c r="AH8" s="130" t="s">
        <v>21</v>
      </c>
      <c r="AI8" s="133" t="s">
        <v>19</v>
      </c>
      <c r="AJ8" s="134" t="s">
        <v>20</v>
      </c>
      <c r="AK8" s="135" t="s">
        <v>21</v>
      </c>
      <c r="AL8" s="133" t="s">
        <v>19</v>
      </c>
      <c r="AM8" s="130" t="s">
        <v>21</v>
      </c>
      <c r="AN8" s="133" t="s">
        <v>19</v>
      </c>
      <c r="AO8" s="134" t="s">
        <v>20</v>
      </c>
      <c r="AP8" s="130" t="s">
        <v>21</v>
      </c>
      <c r="AQ8" s="133" t="s">
        <v>19</v>
      </c>
      <c r="AR8" s="134" t="s">
        <v>20</v>
      </c>
      <c r="AS8" s="135" t="s">
        <v>21</v>
      </c>
      <c r="AT8" s="133" t="s">
        <v>19</v>
      </c>
      <c r="AU8" s="130" t="s">
        <v>21</v>
      </c>
      <c r="AV8" s="133" t="s">
        <v>19</v>
      </c>
      <c r="AW8" s="134" t="s">
        <v>20</v>
      </c>
      <c r="AX8" s="130" t="s">
        <v>21</v>
      </c>
      <c r="AY8" s="133" t="s">
        <v>19</v>
      </c>
      <c r="AZ8" s="467"/>
    </row>
    <row r="9" spans="1:53" s="109" customFormat="1" ht="18.600000000000001" thickBot="1">
      <c r="A9" s="136">
        <v>1</v>
      </c>
      <c r="B9" s="137">
        <v>2</v>
      </c>
      <c r="C9" s="137">
        <v>3</v>
      </c>
      <c r="D9" s="137">
        <v>4</v>
      </c>
      <c r="E9" s="138">
        <v>5</v>
      </c>
      <c r="F9" s="139">
        <v>6</v>
      </c>
      <c r="G9" s="140">
        <v>7</v>
      </c>
      <c r="H9" s="139">
        <v>8</v>
      </c>
      <c r="I9" s="141">
        <v>9</v>
      </c>
      <c r="J9" s="142">
        <v>10</v>
      </c>
      <c r="K9" s="141">
        <v>11</v>
      </c>
      <c r="L9" s="139">
        <v>12</v>
      </c>
      <c r="M9" s="142">
        <v>13</v>
      </c>
      <c r="N9" s="141">
        <v>14</v>
      </c>
      <c r="O9" s="139">
        <v>15</v>
      </c>
      <c r="P9" s="142">
        <v>16</v>
      </c>
      <c r="Q9" s="141">
        <v>17</v>
      </c>
      <c r="R9" s="139">
        <v>18</v>
      </c>
      <c r="S9" s="143">
        <v>19</v>
      </c>
      <c r="T9" s="141">
        <v>20</v>
      </c>
      <c r="U9" s="139">
        <v>21</v>
      </c>
      <c r="V9" s="143">
        <v>22</v>
      </c>
      <c r="W9" s="141">
        <v>23</v>
      </c>
      <c r="X9" s="139">
        <v>24</v>
      </c>
      <c r="Y9" s="143">
        <v>25</v>
      </c>
      <c r="Z9" s="141">
        <v>26</v>
      </c>
      <c r="AA9" s="139">
        <v>24</v>
      </c>
      <c r="AB9" s="143">
        <v>25</v>
      </c>
      <c r="AC9" s="139">
        <v>27</v>
      </c>
      <c r="AD9" s="142">
        <v>28</v>
      </c>
      <c r="AE9" s="144">
        <v>29</v>
      </c>
      <c r="AF9" s="145">
        <v>30</v>
      </c>
      <c r="AG9" s="143">
        <v>31</v>
      </c>
      <c r="AH9" s="139">
        <v>30</v>
      </c>
      <c r="AI9" s="142">
        <v>31</v>
      </c>
      <c r="AJ9" s="144">
        <v>32</v>
      </c>
      <c r="AK9" s="145">
        <v>33</v>
      </c>
      <c r="AL9" s="143">
        <v>34</v>
      </c>
      <c r="AM9" s="139">
        <v>33</v>
      </c>
      <c r="AN9" s="142">
        <v>34</v>
      </c>
      <c r="AO9" s="144">
        <v>35</v>
      </c>
      <c r="AP9" s="139">
        <v>36</v>
      </c>
      <c r="AQ9" s="142">
        <v>37</v>
      </c>
      <c r="AR9" s="144">
        <v>38</v>
      </c>
      <c r="AS9" s="145">
        <v>39</v>
      </c>
      <c r="AT9" s="143">
        <v>40</v>
      </c>
      <c r="AU9" s="139">
        <v>39</v>
      </c>
      <c r="AV9" s="142">
        <v>40</v>
      </c>
      <c r="AW9" s="139">
        <v>41</v>
      </c>
      <c r="AX9" s="146">
        <v>42</v>
      </c>
      <c r="AY9" s="143">
        <v>43</v>
      </c>
      <c r="AZ9" s="186">
        <v>44</v>
      </c>
      <c r="BA9" s="212"/>
    </row>
    <row r="10" spans="1:53" ht="18.75" customHeight="1">
      <c r="A10" s="438" t="s">
        <v>276</v>
      </c>
      <c r="B10" s="439"/>
      <c r="C10" s="440"/>
      <c r="D10" s="174" t="s">
        <v>41</v>
      </c>
      <c r="E10" s="147">
        <f>E11+E12+E13</f>
        <v>125402.04365000002</v>
      </c>
      <c r="F10" s="147">
        <f>F11+F12+F13</f>
        <v>38497.334369999997</v>
      </c>
      <c r="G10" s="175">
        <f>F10/E10</f>
        <v>0.30699128378997509</v>
      </c>
      <c r="H10" s="147">
        <f>H11+H12+H13</f>
        <v>0</v>
      </c>
      <c r="I10" s="147">
        <f t="shared" ref="I10" si="0">I11+I12+I13</f>
        <v>0</v>
      </c>
      <c r="J10" s="168" t="e">
        <f>I10/H10*100</f>
        <v>#DIV/0!</v>
      </c>
      <c r="K10" s="147">
        <f>K11+K12+K13</f>
        <v>1724.182</v>
      </c>
      <c r="L10" s="147">
        <f t="shared" ref="L10" si="1">L11+L12+L13</f>
        <v>1724.182</v>
      </c>
      <c r="M10" s="168">
        <f>L10/K10*100</f>
        <v>100</v>
      </c>
      <c r="N10" s="147">
        <f>N11+N12+N13</f>
        <v>2897.7773799999995</v>
      </c>
      <c r="O10" s="147">
        <f t="shared" ref="O10" si="2">O11+O12+O13</f>
        <v>2897.7773799999995</v>
      </c>
      <c r="P10" s="168">
        <f>O10/N10*100</f>
        <v>100</v>
      </c>
      <c r="Q10" s="147">
        <f>Q11+Q12+Q13</f>
        <v>8017.8649999999998</v>
      </c>
      <c r="R10" s="147">
        <f t="shared" ref="R10" si="3">R11+R12+R13</f>
        <v>8017.8649999999998</v>
      </c>
      <c r="S10" s="168">
        <f>R10/Q10*100</f>
        <v>100</v>
      </c>
      <c r="T10" s="147">
        <f>T11+T12+T13</f>
        <v>2731.97559</v>
      </c>
      <c r="U10" s="147">
        <f t="shared" ref="U10" si="4">U11+U12+U13</f>
        <v>2731.97559</v>
      </c>
      <c r="V10" s="168">
        <f>U10/T10*100</f>
        <v>100</v>
      </c>
      <c r="W10" s="147">
        <f>W11+W12+W13</f>
        <v>16234.83438</v>
      </c>
      <c r="X10" s="147">
        <f t="shared" ref="X10" si="5">X11+X12+X13</f>
        <v>16234.83438</v>
      </c>
      <c r="Y10" s="168">
        <f>X10/W10*100</f>
        <v>100</v>
      </c>
      <c r="Z10" s="147">
        <f>Z11+Z12+Z13</f>
        <v>3801.1480000000001</v>
      </c>
      <c r="AA10" s="147">
        <f t="shared" ref="AA10:AC10" si="6">AA11+AA12+AA13</f>
        <v>0</v>
      </c>
      <c r="AB10" s="147">
        <f t="shared" si="6"/>
        <v>0</v>
      </c>
      <c r="AC10" s="147">
        <f t="shared" si="6"/>
        <v>3801.1480000000001</v>
      </c>
      <c r="AD10" s="168">
        <f>AC10/Z10*100</f>
        <v>100</v>
      </c>
      <c r="AE10" s="147">
        <f t="shared" ref="AE10:AH10" si="7">AE11+AE12+AE13</f>
        <v>3089.5520200000001</v>
      </c>
      <c r="AF10" s="147">
        <f t="shared" si="7"/>
        <v>0</v>
      </c>
      <c r="AG10" s="147">
        <f t="shared" si="7"/>
        <v>0</v>
      </c>
      <c r="AH10" s="147">
        <f t="shared" si="7"/>
        <v>3089.5520200000001</v>
      </c>
      <c r="AI10" s="168">
        <f>AH10/AE10*100</f>
        <v>100</v>
      </c>
      <c r="AJ10" s="147">
        <f t="shared" ref="AJ10:AM10" si="8">AJ11+AJ12+AJ13</f>
        <v>2740.76</v>
      </c>
      <c r="AK10" s="147">
        <f t="shared" si="8"/>
        <v>0</v>
      </c>
      <c r="AL10" s="147">
        <f t="shared" si="8"/>
        <v>0</v>
      </c>
      <c r="AM10" s="147">
        <f t="shared" si="8"/>
        <v>0</v>
      </c>
      <c r="AN10" s="210">
        <f>AM10/AJ10</f>
        <v>0</v>
      </c>
      <c r="AO10" s="147">
        <f t="shared" ref="AO10" si="9">AO11+AO12+AO13</f>
        <v>2720.9195999999997</v>
      </c>
      <c r="AP10" s="147">
        <f>AP11+AP12+AP13</f>
        <v>0</v>
      </c>
      <c r="AQ10" s="210">
        <f t="shared" ref="AQ10:AQ11" si="10">AP10/AO10</f>
        <v>0</v>
      </c>
      <c r="AR10" s="147">
        <f t="shared" ref="AR10" si="11">AR11+AR12+AR13</f>
        <v>577.39626999999996</v>
      </c>
      <c r="AS10" s="147">
        <f t="shared" ref="AS10:AU10" si="12">AS11+AS12+AS13</f>
        <v>0</v>
      </c>
      <c r="AT10" s="147">
        <f t="shared" si="12"/>
        <v>0</v>
      </c>
      <c r="AU10" s="147">
        <f t="shared" si="12"/>
        <v>0</v>
      </c>
      <c r="AV10" s="210">
        <f>AU10/AR10</f>
        <v>0</v>
      </c>
      <c r="AW10" s="147">
        <f t="shared" ref="AW10" si="13">AW11+AW12+AW13</f>
        <v>80569.795409999992</v>
      </c>
      <c r="AX10" s="147">
        <f t="shared" ref="AX10" si="14">AX11+AX12+AX13</f>
        <v>0</v>
      </c>
      <c r="AY10" s="210">
        <f>AX10/AW10</f>
        <v>0</v>
      </c>
      <c r="AZ10" s="447"/>
    </row>
    <row r="11" spans="1:53" ht="31.2">
      <c r="A11" s="441"/>
      <c r="B11" s="442"/>
      <c r="C11" s="443"/>
      <c r="D11" s="176" t="s">
        <v>37</v>
      </c>
      <c r="E11" s="147">
        <f>E126+E179+E209+E372+E403</f>
        <v>591.80990999999995</v>
      </c>
      <c r="F11" s="147">
        <f>F126+F179+F209+F372+F403</f>
        <v>0</v>
      </c>
      <c r="G11" s="175">
        <f t="shared" ref="G11:G16" si="15">F11/E11</f>
        <v>0</v>
      </c>
      <c r="H11" s="147">
        <f t="shared" ref="H11:R11" si="16">H126+H179+H209+H372</f>
        <v>0</v>
      </c>
      <c r="I11" s="147">
        <f t="shared" si="16"/>
        <v>0</v>
      </c>
      <c r="J11" s="148">
        <f t="shared" si="16"/>
        <v>0</v>
      </c>
      <c r="K11" s="147">
        <f t="shared" si="16"/>
        <v>0</v>
      </c>
      <c r="L11" s="147">
        <f t="shared" si="16"/>
        <v>0</v>
      </c>
      <c r="M11" s="148">
        <f t="shared" si="16"/>
        <v>0</v>
      </c>
      <c r="N11" s="147">
        <f t="shared" si="16"/>
        <v>0</v>
      </c>
      <c r="O11" s="147">
        <f t="shared" si="16"/>
        <v>0</v>
      </c>
      <c r="P11" s="148">
        <f t="shared" si="16"/>
        <v>0</v>
      </c>
      <c r="Q11" s="147">
        <f t="shared" si="16"/>
        <v>0</v>
      </c>
      <c r="R11" s="147">
        <f t="shared" si="16"/>
        <v>0</v>
      </c>
      <c r="S11" s="148"/>
      <c r="T11" s="147">
        <f>T126+T179+T209+T372</f>
        <v>0</v>
      </c>
      <c r="U11" s="147">
        <f>U126+U179+U209+U372</f>
        <v>0</v>
      </c>
      <c r="V11" s="148">
        <f>V126+V179+V209+V372</f>
        <v>0</v>
      </c>
      <c r="W11" s="147">
        <f>W126+W179+W209+W372</f>
        <v>0</v>
      </c>
      <c r="X11" s="147">
        <f>X126+X179+X209+X372</f>
        <v>0</v>
      </c>
      <c r="Y11" s="148"/>
      <c r="Z11" s="147">
        <f>Z126+Z179+Z209+Z372</f>
        <v>0</v>
      </c>
      <c r="AA11" s="147">
        <f>AA126+AA179+AA209+AA372</f>
        <v>0</v>
      </c>
      <c r="AB11" s="147">
        <f>AB126+AB179+AB209+AB372</f>
        <v>0</v>
      </c>
      <c r="AC11" s="147">
        <f>AC126+AC179+AC209+AC372</f>
        <v>0</v>
      </c>
      <c r="AD11" s="148"/>
      <c r="AE11" s="147">
        <f>AE126+AE179+AE209+AE372</f>
        <v>0</v>
      </c>
      <c r="AF11" s="147">
        <f>AF126+AF179+AF209+AF372</f>
        <v>0</v>
      </c>
      <c r="AG11" s="147">
        <f>AG126+AG179+AG209+AG372</f>
        <v>0</v>
      </c>
      <c r="AH11" s="147">
        <f>AH126+AH179+AH209+AH372</f>
        <v>0</v>
      </c>
      <c r="AI11" s="168" t="e">
        <f>AH11/AE11*100</f>
        <v>#DIV/0!</v>
      </c>
      <c r="AJ11" s="147">
        <f>AJ126+AJ179+AJ209+AJ372</f>
        <v>0</v>
      </c>
      <c r="AK11" s="147">
        <f>AK126+AK179+AK209+AK372</f>
        <v>0</v>
      </c>
      <c r="AL11" s="147">
        <f>AL126+AL179+AL209+AL372</f>
        <v>0</v>
      </c>
      <c r="AM11" s="147">
        <f>AM126+AM179+AM209+AM372</f>
        <v>0</v>
      </c>
      <c r="AN11" s="171"/>
      <c r="AO11" s="147">
        <f>AO126+AO179+AO209+AO372</f>
        <v>0</v>
      </c>
      <c r="AP11" s="147">
        <f>AP126+AP179+AP209+AP372</f>
        <v>0</v>
      </c>
      <c r="AQ11" s="210" t="e">
        <f t="shared" si="10"/>
        <v>#DIV/0!</v>
      </c>
      <c r="AR11" s="147">
        <f>AR126+AR179+AR209+AR372</f>
        <v>0</v>
      </c>
      <c r="AS11" s="147">
        <f>AS126+AS179+AS209+AS372</f>
        <v>0</v>
      </c>
      <c r="AT11" s="147">
        <f>AT126+AT179+AT209+AT372</f>
        <v>0</v>
      </c>
      <c r="AU11" s="147">
        <f>AU126+AU179+AU209+AU372</f>
        <v>0</v>
      </c>
      <c r="AV11" s="171"/>
      <c r="AW11" s="147">
        <f>AW126+AW179+AW209+AW372</f>
        <v>591.80990999999995</v>
      </c>
      <c r="AX11" s="147">
        <f>AX126+AX179+AX209+AX372</f>
        <v>0</v>
      </c>
      <c r="AY11" s="171"/>
      <c r="AZ11" s="373"/>
    </row>
    <row r="12" spans="1:53" ht="64.5" customHeight="1">
      <c r="A12" s="441"/>
      <c r="B12" s="442"/>
      <c r="C12" s="443"/>
      <c r="D12" s="179" t="s">
        <v>2</v>
      </c>
      <c r="E12" s="147">
        <f>E127+E180+E210+E373+E404</f>
        <v>58150.667000000009</v>
      </c>
      <c r="F12" s="147">
        <f>F127+F180+F210+F373+F404</f>
        <v>25748.33628</v>
      </c>
      <c r="G12" s="175">
        <f t="shared" si="15"/>
        <v>0.44278660260251179</v>
      </c>
      <c r="H12" s="147">
        <f t="shared" ref="H12:I12" si="17">H127+H180+H210+H373+H404</f>
        <v>0</v>
      </c>
      <c r="I12" s="147">
        <f t="shared" si="17"/>
        <v>0</v>
      </c>
      <c r="J12" s="148">
        <f t="shared" ref="J12:P12" si="18">J127+J180+J210+J373</f>
        <v>0</v>
      </c>
      <c r="K12" s="147">
        <f t="shared" ref="K12:L12" si="19">K127+K180+K210+K373+K404</f>
        <v>0</v>
      </c>
      <c r="L12" s="147">
        <f t="shared" si="19"/>
        <v>0</v>
      </c>
      <c r="M12" s="171" t="e">
        <f t="shared" si="18"/>
        <v>#DIV/0!</v>
      </c>
      <c r="N12" s="147">
        <f t="shared" ref="N12:O12" si="20">N127+N180+N210+N373+N404</f>
        <v>1640.9582399999999</v>
      </c>
      <c r="O12" s="147">
        <f t="shared" si="20"/>
        <v>1640.9582399999999</v>
      </c>
      <c r="P12" s="148">
        <f t="shared" si="18"/>
        <v>1</v>
      </c>
      <c r="Q12" s="147">
        <f t="shared" ref="Q12:R12" si="21">Q127+Q180+Q210+Q373+Q404</f>
        <v>5218.3890000000001</v>
      </c>
      <c r="R12" s="147">
        <f t="shared" si="21"/>
        <v>5218.3890000000001</v>
      </c>
      <c r="S12" s="168">
        <f>R12/Q12*100</f>
        <v>100</v>
      </c>
      <c r="T12" s="147">
        <f t="shared" ref="T12:U12" si="22">T127+T180+T210+T373+T404</f>
        <v>0</v>
      </c>
      <c r="U12" s="147">
        <f t="shared" si="22"/>
        <v>0</v>
      </c>
      <c r="V12" s="148">
        <f>V127+V180+V210+V373</f>
        <v>0</v>
      </c>
      <c r="W12" s="147">
        <f t="shared" ref="W12:X12" si="23">W127+W180+W210+W373+W404</f>
        <v>13804.046</v>
      </c>
      <c r="X12" s="147">
        <f t="shared" si="23"/>
        <v>13804.046</v>
      </c>
      <c r="Y12" s="148"/>
      <c r="Z12" s="147">
        <f t="shared" ref="Z12:AC12" si="24">Z127+Z180+Z210+Z373+Z404</f>
        <v>2743.9944</v>
      </c>
      <c r="AA12" s="147">
        <f t="shared" si="24"/>
        <v>0</v>
      </c>
      <c r="AB12" s="147">
        <f t="shared" si="24"/>
        <v>0</v>
      </c>
      <c r="AC12" s="147">
        <f t="shared" si="24"/>
        <v>2743.9944</v>
      </c>
      <c r="AD12" s="148"/>
      <c r="AE12" s="147">
        <f t="shared" ref="AE12:AH12" si="25">AE127+AE180+AE210+AE373+AE404</f>
        <v>2340.9486400000001</v>
      </c>
      <c r="AF12" s="147">
        <f t="shared" si="25"/>
        <v>0</v>
      </c>
      <c r="AG12" s="147">
        <f t="shared" si="25"/>
        <v>0</v>
      </c>
      <c r="AH12" s="147">
        <f t="shared" si="25"/>
        <v>2340.9486400000001</v>
      </c>
      <c r="AI12" s="168">
        <f>AH12/AE12*100</f>
        <v>100</v>
      </c>
      <c r="AJ12" s="147">
        <f t="shared" ref="AJ12:AM12" si="26">AJ127+AJ180+AJ210+AJ373+AJ404</f>
        <v>2197.1800000000003</v>
      </c>
      <c r="AK12" s="147">
        <f t="shared" si="26"/>
        <v>0</v>
      </c>
      <c r="AL12" s="147">
        <f t="shared" si="26"/>
        <v>0</v>
      </c>
      <c r="AM12" s="147">
        <f t="shared" si="26"/>
        <v>0</v>
      </c>
      <c r="AN12" s="171"/>
      <c r="AO12" s="147">
        <f t="shared" ref="AO12:AP12" si="27">AO127+AO180+AO210+AO373+AO404</f>
        <v>2611.5695999999998</v>
      </c>
      <c r="AP12" s="147">
        <f t="shared" si="27"/>
        <v>0</v>
      </c>
      <c r="AQ12" s="210">
        <f>AP12/AO12</f>
        <v>0</v>
      </c>
      <c r="AR12" s="147">
        <f t="shared" ref="AR12:AU12" si="28">AR127+AR180+AR210+AR373+AR404</f>
        <v>0</v>
      </c>
      <c r="AS12" s="147">
        <f t="shared" si="28"/>
        <v>0</v>
      </c>
      <c r="AT12" s="147">
        <f t="shared" si="28"/>
        <v>0</v>
      </c>
      <c r="AU12" s="147">
        <f t="shared" si="28"/>
        <v>0</v>
      </c>
      <c r="AV12" s="210" t="e">
        <f>AU12/AR12</f>
        <v>#DIV/0!</v>
      </c>
      <c r="AW12" s="147">
        <f t="shared" ref="AW12:AX12" si="29">AW127+AW180+AW210+AW373+AW404</f>
        <v>27593.581119999999</v>
      </c>
      <c r="AX12" s="147">
        <f t="shared" si="29"/>
        <v>0</v>
      </c>
      <c r="AY12" s="171">
        <f>AX12/AW12</f>
        <v>0</v>
      </c>
      <c r="AZ12" s="373"/>
    </row>
    <row r="13" spans="1:53" ht="21.75" customHeight="1">
      <c r="A13" s="441"/>
      <c r="B13" s="442"/>
      <c r="C13" s="443"/>
      <c r="D13" s="321" t="s">
        <v>284</v>
      </c>
      <c r="E13" s="147">
        <f t="shared" ref="E13" si="30">E128+E181+E211+E374+E405</f>
        <v>66659.566740000009</v>
      </c>
      <c r="F13" s="147">
        <f>F128+F181+F211+F374+F405</f>
        <v>12748.998090000001</v>
      </c>
      <c r="G13" s="175">
        <f t="shared" si="15"/>
        <v>0.19125533983331136</v>
      </c>
      <c r="H13" s="147">
        <f t="shared" ref="H13:I13" si="31">H128+H181+H211+H374+H405</f>
        <v>0</v>
      </c>
      <c r="I13" s="147">
        <f t="shared" si="31"/>
        <v>0</v>
      </c>
      <c r="J13" s="168" t="e">
        <f>J128+J181+J211+J374</f>
        <v>#DIV/0!</v>
      </c>
      <c r="K13" s="147">
        <f t="shared" ref="K13:L13" si="32">K128+K181+K211+K374+K405</f>
        <v>1724.182</v>
      </c>
      <c r="L13" s="147">
        <f t="shared" si="32"/>
        <v>1724.182</v>
      </c>
      <c r="M13" s="171">
        <f>L13/K13</f>
        <v>1</v>
      </c>
      <c r="N13" s="147">
        <f t="shared" ref="N13:O13" si="33">N128+N181+N211+N374+N405</f>
        <v>1256.8191399999998</v>
      </c>
      <c r="O13" s="147">
        <f t="shared" si="33"/>
        <v>1256.8191399999998</v>
      </c>
      <c r="P13" s="171">
        <f>O13/N13</f>
        <v>1</v>
      </c>
      <c r="Q13" s="147">
        <f t="shared" ref="Q13:R13" si="34">Q128+Q181+Q211+Q374+Q405</f>
        <v>2799.4760000000001</v>
      </c>
      <c r="R13" s="147">
        <f t="shared" si="34"/>
        <v>2799.4760000000001</v>
      </c>
      <c r="S13" s="168">
        <f>R13/Q13*100</f>
        <v>100</v>
      </c>
      <c r="T13" s="147">
        <f t="shared" ref="T13:U13" si="35">T128+T181+T211+T374+T405</f>
        <v>2731.97559</v>
      </c>
      <c r="U13" s="147">
        <f t="shared" si="35"/>
        <v>2731.97559</v>
      </c>
      <c r="V13" s="168">
        <f>U13/T13*100</f>
        <v>100</v>
      </c>
      <c r="W13" s="147">
        <f t="shared" ref="W13:X13" si="36">W128+W181+W211+W374+W405</f>
        <v>2430.78838</v>
      </c>
      <c r="X13" s="147">
        <f t="shared" si="36"/>
        <v>2430.78838</v>
      </c>
      <c r="Y13" s="168">
        <f>X13/W13*100</f>
        <v>100</v>
      </c>
      <c r="Z13" s="147">
        <f t="shared" ref="Z13:AC13" si="37">Z128+Z181+Z211+Z374+Z405</f>
        <v>1057.1536000000001</v>
      </c>
      <c r="AA13" s="147">
        <f t="shared" si="37"/>
        <v>0</v>
      </c>
      <c r="AB13" s="147">
        <f t="shared" si="37"/>
        <v>0</v>
      </c>
      <c r="AC13" s="147">
        <f t="shared" si="37"/>
        <v>1057.1536000000001</v>
      </c>
      <c r="AD13" s="168">
        <f>AC13/Z13*100</f>
        <v>100</v>
      </c>
      <c r="AE13" s="147">
        <f t="shared" ref="AE13:AH13" si="38">AE128+AE181+AE211+AE374+AE405</f>
        <v>748.60338000000002</v>
      </c>
      <c r="AF13" s="147">
        <f t="shared" si="38"/>
        <v>0</v>
      </c>
      <c r="AG13" s="147">
        <f t="shared" si="38"/>
        <v>0</v>
      </c>
      <c r="AH13" s="147">
        <f t="shared" si="38"/>
        <v>748.60338000000002</v>
      </c>
      <c r="AI13" s="168">
        <f>AH13/AE13*100</f>
        <v>100</v>
      </c>
      <c r="AJ13" s="147">
        <f t="shared" ref="AJ13:AM13" si="39">AJ128+AJ181+AJ211+AJ374+AJ405</f>
        <v>543.58000000000004</v>
      </c>
      <c r="AK13" s="147">
        <f t="shared" si="39"/>
        <v>0</v>
      </c>
      <c r="AL13" s="147">
        <f t="shared" si="39"/>
        <v>0</v>
      </c>
      <c r="AM13" s="147">
        <f t="shared" si="39"/>
        <v>0</v>
      </c>
      <c r="AN13" s="210">
        <f>AM13/AJ13</f>
        <v>0</v>
      </c>
      <c r="AO13" s="147">
        <f t="shared" ref="AO13:AP13" si="40">AO128+AO181+AO211+AO374+AO405</f>
        <v>109.35</v>
      </c>
      <c r="AP13" s="147">
        <f t="shared" si="40"/>
        <v>0</v>
      </c>
      <c r="AQ13" s="210">
        <f>AP13/AO13</f>
        <v>0</v>
      </c>
      <c r="AR13" s="147">
        <f t="shared" ref="AR13:AU13" si="41">AR128+AR181+AR211+AR374+AR405</f>
        <v>577.39626999999996</v>
      </c>
      <c r="AS13" s="147">
        <f t="shared" si="41"/>
        <v>0</v>
      </c>
      <c r="AT13" s="147">
        <f t="shared" si="41"/>
        <v>0</v>
      </c>
      <c r="AU13" s="147">
        <f t="shared" si="41"/>
        <v>0</v>
      </c>
      <c r="AV13" s="210">
        <f>AU13/AR13</f>
        <v>0</v>
      </c>
      <c r="AW13" s="147">
        <f t="shared" ref="AW13:AX13" si="42">AW128+AW181+AW211+AW374+AW405</f>
        <v>52384.404379999993</v>
      </c>
      <c r="AX13" s="147">
        <f t="shared" si="42"/>
        <v>0</v>
      </c>
      <c r="AY13" s="171">
        <f>AX13/AW13</f>
        <v>0</v>
      </c>
      <c r="AZ13" s="373"/>
    </row>
    <row r="14" spans="1:53" ht="87.75" customHeight="1">
      <c r="A14" s="441"/>
      <c r="B14" s="442"/>
      <c r="C14" s="443"/>
      <c r="D14" s="321" t="s">
        <v>289</v>
      </c>
      <c r="E14" s="147">
        <f t="shared" ref="E14:F16" si="43">E129+E182+E212+E375</f>
        <v>0</v>
      </c>
      <c r="F14" s="147">
        <f t="shared" si="43"/>
        <v>0</v>
      </c>
      <c r="G14" s="175"/>
      <c r="H14" s="147">
        <f t="shared" ref="H14:I16" si="44">H129+H182+H212+H375</f>
        <v>0</v>
      </c>
      <c r="I14" s="147">
        <f t="shared" si="44"/>
        <v>0</v>
      </c>
      <c r="J14" s="148">
        <f>J129+J182+J212+J375</f>
        <v>0</v>
      </c>
      <c r="K14" s="147">
        <f t="shared" ref="K14:L16" si="45">K129+K182+K212+K375</f>
        <v>0</v>
      </c>
      <c r="L14" s="147">
        <f t="shared" si="45"/>
        <v>0</v>
      </c>
      <c r="M14" s="171"/>
      <c r="N14" s="147">
        <f t="shared" ref="N14:O16" si="46">N129+N182+N212+N375</f>
        <v>0</v>
      </c>
      <c r="O14" s="147">
        <f t="shared" si="46"/>
        <v>0</v>
      </c>
      <c r="P14" s="171"/>
      <c r="Q14" s="147">
        <f t="shared" ref="Q14:R16" si="47">Q129+Q182+Q212+Q375</f>
        <v>0</v>
      </c>
      <c r="R14" s="147">
        <f t="shared" si="47"/>
        <v>0</v>
      </c>
      <c r="S14" s="148"/>
      <c r="T14" s="147">
        <f t="shared" ref="T14:X16" si="48">T129+T182+T212+T375</f>
        <v>0</v>
      </c>
      <c r="U14" s="147">
        <f t="shared" si="48"/>
        <v>0</v>
      </c>
      <c r="V14" s="148">
        <f t="shared" si="48"/>
        <v>0</v>
      </c>
      <c r="W14" s="147">
        <f t="shared" si="48"/>
        <v>0</v>
      </c>
      <c r="X14" s="147">
        <f t="shared" si="48"/>
        <v>0</v>
      </c>
      <c r="Y14" s="148"/>
      <c r="Z14" s="147">
        <f t="shared" ref="Z14:AC16" si="49">Z129+Z182+Z212+Z375</f>
        <v>0</v>
      </c>
      <c r="AA14" s="147">
        <f t="shared" si="49"/>
        <v>0</v>
      </c>
      <c r="AB14" s="147">
        <f t="shared" si="49"/>
        <v>0</v>
      </c>
      <c r="AC14" s="147">
        <f t="shared" si="49"/>
        <v>0</v>
      </c>
      <c r="AD14" s="148"/>
      <c r="AE14" s="147">
        <f t="shared" ref="AE14:AH16" si="50">AE129+AE182+AE212+AE375</f>
        <v>0</v>
      </c>
      <c r="AF14" s="147">
        <f t="shared" si="50"/>
        <v>0</v>
      </c>
      <c r="AG14" s="147">
        <f t="shared" si="50"/>
        <v>0</v>
      </c>
      <c r="AH14" s="147">
        <f t="shared" si="50"/>
        <v>0</v>
      </c>
      <c r="AI14" s="148"/>
      <c r="AJ14" s="147">
        <f t="shared" ref="AJ14:AM16" si="51">AJ129+AJ182+AJ212+AJ375</f>
        <v>0</v>
      </c>
      <c r="AK14" s="147">
        <f t="shared" si="51"/>
        <v>0</v>
      </c>
      <c r="AL14" s="147">
        <f t="shared" si="51"/>
        <v>0</v>
      </c>
      <c r="AM14" s="147">
        <f t="shared" si="51"/>
        <v>0</v>
      </c>
      <c r="AN14" s="171"/>
      <c r="AO14" s="147">
        <f t="shared" ref="AO14:AP16" si="52">AO129+AO182+AO212+AO375</f>
        <v>0</v>
      </c>
      <c r="AP14" s="147">
        <f t="shared" si="52"/>
        <v>0</v>
      </c>
      <c r="AQ14" s="171"/>
      <c r="AR14" s="147">
        <f t="shared" ref="AR14:AU16" si="53">AR129+AR182+AR212+AR375</f>
        <v>0</v>
      </c>
      <c r="AS14" s="147">
        <f t="shared" si="53"/>
        <v>0</v>
      </c>
      <c r="AT14" s="147">
        <f t="shared" si="53"/>
        <v>0</v>
      </c>
      <c r="AU14" s="147">
        <f t="shared" si="53"/>
        <v>0</v>
      </c>
      <c r="AV14" s="171"/>
      <c r="AW14" s="147">
        <f t="shared" ref="AW14:AX16" si="54">AW129+AW182+AW212+AW375</f>
        <v>0</v>
      </c>
      <c r="AX14" s="147">
        <f t="shared" si="54"/>
        <v>0</v>
      </c>
      <c r="AY14" s="171"/>
      <c r="AZ14" s="373"/>
    </row>
    <row r="15" spans="1:53" ht="21.75" customHeight="1">
      <c r="A15" s="441"/>
      <c r="B15" s="442"/>
      <c r="C15" s="443"/>
      <c r="D15" s="321" t="s">
        <v>285</v>
      </c>
      <c r="E15" s="147">
        <f t="shared" si="43"/>
        <v>0</v>
      </c>
      <c r="F15" s="147">
        <f t="shared" si="43"/>
        <v>0</v>
      </c>
      <c r="G15" s="175"/>
      <c r="H15" s="147">
        <f t="shared" si="44"/>
        <v>0</v>
      </c>
      <c r="I15" s="147">
        <f t="shared" si="44"/>
        <v>0</v>
      </c>
      <c r="J15" s="148">
        <f>J130+J183+J213+J376</f>
        <v>0</v>
      </c>
      <c r="K15" s="147">
        <f t="shared" si="45"/>
        <v>0</v>
      </c>
      <c r="L15" s="147">
        <f t="shared" si="45"/>
        <v>0</v>
      </c>
      <c r="M15" s="148">
        <f>M130+M183+M213+M376</f>
        <v>0</v>
      </c>
      <c r="N15" s="147">
        <f t="shared" si="46"/>
        <v>0</v>
      </c>
      <c r="O15" s="147">
        <f t="shared" si="46"/>
        <v>0</v>
      </c>
      <c r="P15" s="171"/>
      <c r="Q15" s="147">
        <f t="shared" si="47"/>
        <v>0</v>
      </c>
      <c r="R15" s="147">
        <f t="shared" si="47"/>
        <v>0</v>
      </c>
      <c r="S15" s="148"/>
      <c r="T15" s="147">
        <f t="shared" si="48"/>
        <v>0</v>
      </c>
      <c r="U15" s="147">
        <f t="shared" si="48"/>
        <v>0</v>
      </c>
      <c r="V15" s="148">
        <f t="shared" si="48"/>
        <v>0</v>
      </c>
      <c r="W15" s="147">
        <f t="shared" si="48"/>
        <v>0</v>
      </c>
      <c r="X15" s="147">
        <f t="shared" si="48"/>
        <v>0</v>
      </c>
      <c r="Y15" s="148"/>
      <c r="Z15" s="147">
        <f t="shared" si="49"/>
        <v>0</v>
      </c>
      <c r="AA15" s="147">
        <f t="shared" si="49"/>
        <v>0</v>
      </c>
      <c r="AB15" s="147">
        <f t="shared" si="49"/>
        <v>0</v>
      </c>
      <c r="AC15" s="147">
        <f t="shared" si="49"/>
        <v>0</v>
      </c>
      <c r="AD15" s="148"/>
      <c r="AE15" s="147">
        <f t="shared" si="50"/>
        <v>0</v>
      </c>
      <c r="AF15" s="147">
        <f t="shared" si="50"/>
        <v>0</v>
      </c>
      <c r="AG15" s="147">
        <f t="shared" si="50"/>
        <v>0</v>
      </c>
      <c r="AH15" s="147">
        <f t="shared" si="50"/>
        <v>0</v>
      </c>
      <c r="AI15" s="148"/>
      <c r="AJ15" s="147">
        <f t="shared" si="51"/>
        <v>0</v>
      </c>
      <c r="AK15" s="147">
        <f t="shared" si="51"/>
        <v>0</v>
      </c>
      <c r="AL15" s="147">
        <f t="shared" si="51"/>
        <v>0</v>
      </c>
      <c r="AM15" s="147">
        <f t="shared" si="51"/>
        <v>0</v>
      </c>
      <c r="AN15" s="171"/>
      <c r="AO15" s="147">
        <f t="shared" si="52"/>
        <v>0</v>
      </c>
      <c r="AP15" s="147">
        <f t="shared" si="52"/>
        <v>0</v>
      </c>
      <c r="AQ15" s="171"/>
      <c r="AR15" s="147">
        <f t="shared" si="53"/>
        <v>0</v>
      </c>
      <c r="AS15" s="147">
        <f t="shared" si="53"/>
        <v>0</v>
      </c>
      <c r="AT15" s="147">
        <f t="shared" si="53"/>
        <v>0</v>
      </c>
      <c r="AU15" s="147">
        <f t="shared" si="53"/>
        <v>0</v>
      </c>
      <c r="AV15" s="171"/>
      <c r="AW15" s="147">
        <f t="shared" si="54"/>
        <v>0</v>
      </c>
      <c r="AX15" s="147">
        <f t="shared" si="54"/>
        <v>0</v>
      </c>
      <c r="AY15" s="171"/>
      <c r="AZ15" s="373"/>
    </row>
    <row r="16" spans="1:53" ht="33.75" customHeight="1">
      <c r="A16" s="444"/>
      <c r="B16" s="445"/>
      <c r="C16" s="446"/>
      <c r="D16" s="169" t="s">
        <v>43</v>
      </c>
      <c r="E16" s="147">
        <f t="shared" si="43"/>
        <v>0</v>
      </c>
      <c r="F16" s="147">
        <f t="shared" si="43"/>
        <v>0</v>
      </c>
      <c r="G16" s="175" t="e">
        <f t="shared" si="15"/>
        <v>#DIV/0!</v>
      </c>
      <c r="H16" s="147">
        <f t="shared" si="44"/>
        <v>0</v>
      </c>
      <c r="I16" s="147">
        <f t="shared" si="44"/>
        <v>0</v>
      </c>
      <c r="J16" s="148">
        <f>J131+J184+J214+J377</f>
        <v>0</v>
      </c>
      <c r="K16" s="147">
        <f t="shared" si="45"/>
        <v>0</v>
      </c>
      <c r="L16" s="147">
        <f t="shared" si="45"/>
        <v>0</v>
      </c>
      <c r="M16" s="171" t="e">
        <f>M131+M184+M214+M377</f>
        <v>#DIV/0!</v>
      </c>
      <c r="N16" s="147">
        <f t="shared" si="46"/>
        <v>0</v>
      </c>
      <c r="O16" s="147">
        <f t="shared" si="46"/>
        <v>0</v>
      </c>
      <c r="P16" s="171" t="e">
        <f>P131+P184+P214+P377</f>
        <v>#DIV/0!</v>
      </c>
      <c r="Q16" s="147">
        <f t="shared" si="47"/>
        <v>0</v>
      </c>
      <c r="R16" s="147">
        <f t="shared" si="47"/>
        <v>0</v>
      </c>
      <c r="S16" s="148"/>
      <c r="T16" s="147">
        <f t="shared" si="48"/>
        <v>0</v>
      </c>
      <c r="U16" s="147">
        <f t="shared" si="48"/>
        <v>0</v>
      </c>
      <c r="V16" s="148">
        <f t="shared" si="48"/>
        <v>0</v>
      </c>
      <c r="W16" s="147">
        <f t="shared" si="48"/>
        <v>0</v>
      </c>
      <c r="X16" s="147">
        <f t="shared" si="48"/>
        <v>0</v>
      </c>
      <c r="Y16" s="148"/>
      <c r="Z16" s="147">
        <f t="shared" si="49"/>
        <v>0</v>
      </c>
      <c r="AA16" s="147">
        <f t="shared" si="49"/>
        <v>0</v>
      </c>
      <c r="AB16" s="147">
        <f t="shared" si="49"/>
        <v>0</v>
      </c>
      <c r="AC16" s="147">
        <f t="shared" si="49"/>
        <v>0</v>
      </c>
      <c r="AD16" s="148"/>
      <c r="AE16" s="147">
        <f t="shared" si="50"/>
        <v>0</v>
      </c>
      <c r="AF16" s="147">
        <f t="shared" si="50"/>
        <v>0</v>
      </c>
      <c r="AG16" s="147">
        <f t="shared" si="50"/>
        <v>0</v>
      </c>
      <c r="AH16" s="147">
        <f t="shared" si="50"/>
        <v>0</v>
      </c>
      <c r="AI16" s="168" t="e">
        <f>AH16/AE16*100</f>
        <v>#DIV/0!</v>
      </c>
      <c r="AJ16" s="147">
        <f t="shared" si="51"/>
        <v>0</v>
      </c>
      <c r="AK16" s="147">
        <f t="shared" si="51"/>
        <v>0</v>
      </c>
      <c r="AL16" s="147">
        <f t="shared" si="51"/>
        <v>0</v>
      </c>
      <c r="AM16" s="147">
        <f t="shared" si="51"/>
        <v>0</v>
      </c>
      <c r="AN16" s="210" t="e">
        <f>AM16/AJ16</f>
        <v>#DIV/0!</v>
      </c>
      <c r="AO16" s="147">
        <f t="shared" si="52"/>
        <v>0</v>
      </c>
      <c r="AP16" s="147">
        <f t="shared" si="52"/>
        <v>0</v>
      </c>
      <c r="AQ16" s="171"/>
      <c r="AR16" s="147">
        <f t="shared" si="53"/>
        <v>0</v>
      </c>
      <c r="AS16" s="147">
        <f t="shared" si="53"/>
        <v>0</v>
      </c>
      <c r="AT16" s="147">
        <f t="shared" si="53"/>
        <v>0</v>
      </c>
      <c r="AU16" s="147">
        <f t="shared" si="53"/>
        <v>0</v>
      </c>
      <c r="AV16" s="210" t="e">
        <f>AU16/AR16</f>
        <v>#DIV/0!</v>
      </c>
      <c r="AW16" s="147">
        <f t="shared" si="54"/>
        <v>0</v>
      </c>
      <c r="AX16" s="147">
        <f t="shared" si="54"/>
        <v>0</v>
      </c>
      <c r="AY16" s="171" t="e">
        <f>AX16/AW16</f>
        <v>#DIV/0!</v>
      </c>
      <c r="AZ16" s="374"/>
    </row>
    <row r="17" spans="1:53" s="218" customFormat="1" ht="20.25" customHeight="1">
      <c r="A17" s="436" t="s">
        <v>310</v>
      </c>
      <c r="B17" s="409"/>
      <c r="C17" s="409"/>
      <c r="D17" s="409"/>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37"/>
      <c r="BA17" s="217"/>
    </row>
    <row r="18" spans="1:53" s="218" customFormat="1" ht="20.25" customHeight="1">
      <c r="A18" s="410" t="s">
        <v>292</v>
      </c>
      <c r="B18" s="411"/>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2"/>
      <c r="BA18" s="217"/>
    </row>
    <row r="19" spans="1:53" s="218" customFormat="1" ht="20.25" customHeight="1">
      <c r="A19" s="408" t="s">
        <v>368</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09"/>
      <c r="AP19" s="409"/>
      <c r="AQ19" s="409"/>
      <c r="AR19" s="409"/>
      <c r="AS19" s="409"/>
      <c r="AT19" s="409"/>
      <c r="AU19" s="409"/>
      <c r="AV19" s="409"/>
      <c r="AW19" s="409"/>
      <c r="AX19" s="409"/>
      <c r="AY19" s="409"/>
      <c r="AZ19" s="409"/>
      <c r="BA19" s="217"/>
    </row>
    <row r="20" spans="1:53" ht="18.75" customHeight="1">
      <c r="A20" s="378" t="s">
        <v>261</v>
      </c>
      <c r="B20" s="369" t="s">
        <v>394</v>
      </c>
      <c r="C20" s="369" t="s">
        <v>301</v>
      </c>
      <c r="D20" s="174" t="s">
        <v>41</v>
      </c>
      <c r="E20" s="147">
        <f>E22+E23</f>
        <v>5111.0396000000001</v>
      </c>
      <c r="F20" s="147">
        <f>I20+L20+O20+R20+U20+X20+AA20+AF20+AK20+AP20+AS20+AX20</f>
        <v>0</v>
      </c>
      <c r="G20" s="175">
        <f>F20/E20</f>
        <v>0</v>
      </c>
      <c r="H20" s="168">
        <v>0</v>
      </c>
      <c r="I20" s="168">
        <v>0</v>
      </c>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f t="shared" ref="AP20:AX20" si="55">AP21+AP22+AP23+AP25+AP26</f>
        <v>0</v>
      </c>
      <c r="AQ20" s="168"/>
      <c r="AR20" s="168"/>
      <c r="AS20" s="168"/>
      <c r="AT20" s="168"/>
      <c r="AU20" s="168"/>
      <c r="AV20" s="168"/>
      <c r="AW20" s="147">
        <f>AW21+AW22+AW23</f>
        <v>5111.0396000000001</v>
      </c>
      <c r="AX20" s="168">
        <f t="shared" si="55"/>
        <v>0</v>
      </c>
      <c r="AY20" s="168">
        <f>AX20/AW20*100</f>
        <v>0</v>
      </c>
      <c r="AZ20" s="372"/>
    </row>
    <row r="21" spans="1:53" ht="31.2">
      <c r="A21" s="379"/>
      <c r="B21" s="370"/>
      <c r="C21" s="370"/>
      <c r="D21" s="176" t="s">
        <v>37</v>
      </c>
      <c r="E21" s="147">
        <f t="shared" ref="E21:E26" si="56">H21+K21+N21+Q21+T21+W21+Z21+AE21+AJ21+AO21+AR21+AW21</f>
        <v>0</v>
      </c>
      <c r="F21" s="147">
        <f t="shared" ref="E21:F26" si="57">I21+L21+O21+R21+U21+X21+AA21+AF21+AK21+AP21+AS21+AX21</f>
        <v>0</v>
      </c>
      <c r="G21" s="175"/>
      <c r="H21" s="148">
        <v>0</v>
      </c>
      <c r="I21" s="148">
        <v>0</v>
      </c>
      <c r="J21" s="171"/>
      <c r="K21" s="148"/>
      <c r="L21" s="148"/>
      <c r="M21" s="171"/>
      <c r="N21" s="148"/>
      <c r="O21" s="148"/>
      <c r="P21" s="173"/>
      <c r="Q21" s="148"/>
      <c r="R21" s="148"/>
      <c r="S21" s="171"/>
      <c r="T21" s="148"/>
      <c r="U21" s="148"/>
      <c r="V21" s="171"/>
      <c r="W21" s="148"/>
      <c r="X21" s="148"/>
      <c r="Y21" s="171"/>
      <c r="Z21" s="148"/>
      <c r="AA21" s="151"/>
      <c r="AB21" s="172"/>
      <c r="AC21" s="171"/>
      <c r="AD21" s="173"/>
      <c r="AE21" s="148"/>
      <c r="AF21" s="151"/>
      <c r="AG21" s="172"/>
      <c r="AH21" s="177"/>
      <c r="AI21" s="173"/>
      <c r="AJ21" s="148"/>
      <c r="AK21" s="151"/>
      <c r="AL21" s="172"/>
      <c r="AM21" s="177"/>
      <c r="AN21" s="173"/>
      <c r="AO21" s="178"/>
      <c r="AP21" s="148"/>
      <c r="AQ21" s="148"/>
      <c r="AR21" s="148"/>
      <c r="AS21" s="149"/>
      <c r="AT21" s="172"/>
      <c r="AU21" s="177"/>
      <c r="AV21" s="173"/>
      <c r="AW21" s="147">
        <f t="shared" ref="AW21" si="58">AZ21+BC21+BF21+BI21+BL21+BO21+BR21+BW21+CB21+CG21+CJ21+CO21</f>
        <v>0</v>
      </c>
      <c r="AX21" s="150"/>
      <c r="AY21" s="173"/>
      <c r="AZ21" s="373"/>
    </row>
    <row r="22" spans="1:53" ht="64.5" customHeight="1">
      <c r="A22" s="379"/>
      <c r="B22" s="370"/>
      <c r="C22" s="370"/>
      <c r="D22" s="179" t="s">
        <v>2</v>
      </c>
      <c r="E22" s="147">
        <f t="shared" si="57"/>
        <v>4548.8256000000001</v>
      </c>
      <c r="F22" s="147">
        <f t="shared" si="57"/>
        <v>0</v>
      </c>
      <c r="G22" s="175">
        <f t="shared" ref="G22:G128" si="59">F22/E22</f>
        <v>0</v>
      </c>
      <c r="H22" s="153">
        <v>0</v>
      </c>
      <c r="I22" s="153">
        <v>0</v>
      </c>
      <c r="J22" s="154"/>
      <c r="K22" s="153"/>
      <c r="L22" s="153"/>
      <c r="M22" s="154"/>
      <c r="N22" s="153"/>
      <c r="O22" s="153"/>
      <c r="P22" s="181"/>
      <c r="Q22" s="153"/>
      <c r="R22" s="153"/>
      <c r="S22" s="154"/>
      <c r="T22" s="153"/>
      <c r="U22" s="153"/>
      <c r="V22" s="154"/>
      <c r="W22" s="153"/>
      <c r="X22" s="153"/>
      <c r="Y22" s="154"/>
      <c r="Z22" s="153"/>
      <c r="AA22" s="157"/>
      <c r="AB22" s="158"/>
      <c r="AC22" s="154"/>
      <c r="AD22" s="181"/>
      <c r="AE22" s="153"/>
      <c r="AF22" s="157"/>
      <c r="AG22" s="158"/>
      <c r="AH22" s="182"/>
      <c r="AI22" s="181"/>
      <c r="AJ22" s="153"/>
      <c r="AK22" s="157"/>
      <c r="AL22" s="158"/>
      <c r="AM22" s="182"/>
      <c r="AN22" s="181"/>
      <c r="AO22" s="160"/>
      <c r="AP22" s="294"/>
      <c r="AQ22" s="294"/>
      <c r="AR22" s="153"/>
      <c r="AS22" s="155"/>
      <c r="AT22" s="158"/>
      <c r="AU22" s="182"/>
      <c r="AV22" s="181"/>
      <c r="AW22" s="327">
        <f>AW64+AW71+AW78+AW85+AW92+AW99+AW106+AW113</f>
        <v>4548.8256000000001</v>
      </c>
      <c r="AX22" s="156"/>
      <c r="AY22" s="168">
        <f>AX22/AW22*100</f>
        <v>0</v>
      </c>
      <c r="AZ22" s="373"/>
    </row>
    <row r="23" spans="1:53" ht="21.75" customHeight="1">
      <c r="A23" s="379"/>
      <c r="B23" s="370"/>
      <c r="C23" s="370"/>
      <c r="D23" s="321" t="s">
        <v>284</v>
      </c>
      <c r="E23" s="147">
        <f t="shared" si="57"/>
        <v>562.21399999999994</v>
      </c>
      <c r="F23" s="147">
        <f t="shared" si="57"/>
        <v>0</v>
      </c>
      <c r="G23" s="175">
        <f t="shared" si="59"/>
        <v>0</v>
      </c>
      <c r="H23" s="153">
        <v>0</v>
      </c>
      <c r="I23" s="153">
        <v>0</v>
      </c>
      <c r="J23" s="154"/>
      <c r="K23" s="153"/>
      <c r="L23" s="153"/>
      <c r="M23" s="154"/>
      <c r="N23" s="153"/>
      <c r="O23" s="153"/>
      <c r="P23" s="181"/>
      <c r="Q23" s="153"/>
      <c r="R23" s="153"/>
      <c r="S23" s="154"/>
      <c r="T23" s="153"/>
      <c r="U23" s="153"/>
      <c r="V23" s="154"/>
      <c r="W23" s="153"/>
      <c r="X23" s="153"/>
      <c r="Y23" s="154"/>
      <c r="Z23" s="153"/>
      <c r="AA23" s="157"/>
      <c r="AB23" s="158"/>
      <c r="AC23" s="154"/>
      <c r="AD23" s="181"/>
      <c r="AE23" s="153"/>
      <c r="AF23" s="157"/>
      <c r="AG23" s="158"/>
      <c r="AH23" s="182"/>
      <c r="AI23" s="181"/>
      <c r="AJ23" s="153"/>
      <c r="AK23" s="157"/>
      <c r="AL23" s="158"/>
      <c r="AM23" s="182"/>
      <c r="AN23" s="181"/>
      <c r="AO23" s="153"/>
      <c r="AP23" s="294"/>
      <c r="AQ23" s="294"/>
      <c r="AR23" s="153"/>
      <c r="AS23" s="157"/>
      <c r="AT23" s="158"/>
      <c r="AU23" s="182"/>
      <c r="AV23" s="181"/>
      <c r="AW23" s="327">
        <f>AW65+AW72+AW79+AW86+AW93+AW100+AW107+AW114</f>
        <v>562.21399999999994</v>
      </c>
      <c r="AX23" s="156"/>
      <c r="AY23" s="168">
        <f>AX23/AW23*100</f>
        <v>0</v>
      </c>
      <c r="AZ23" s="373"/>
    </row>
    <row r="24" spans="1:53" ht="87.75" customHeight="1">
      <c r="A24" s="379"/>
      <c r="B24" s="370"/>
      <c r="C24" s="370"/>
      <c r="D24" s="321" t="s">
        <v>289</v>
      </c>
      <c r="E24" s="273"/>
      <c r="F24" s="147">
        <f t="shared" si="57"/>
        <v>0</v>
      </c>
      <c r="G24" s="175"/>
      <c r="H24" s="162">
        <v>0</v>
      </c>
      <c r="I24" s="162">
        <v>0</v>
      </c>
      <c r="J24" s="161"/>
      <c r="K24" s="162"/>
      <c r="L24" s="162"/>
      <c r="M24" s="161"/>
      <c r="N24" s="162"/>
      <c r="O24" s="162"/>
      <c r="P24" s="167"/>
      <c r="Q24" s="162"/>
      <c r="R24" s="162"/>
      <c r="S24" s="161"/>
      <c r="T24" s="162"/>
      <c r="U24" s="162"/>
      <c r="V24" s="161"/>
      <c r="W24" s="162"/>
      <c r="X24" s="162"/>
      <c r="Y24" s="161"/>
      <c r="Z24" s="162"/>
      <c r="AA24" s="164"/>
      <c r="AB24" s="165"/>
      <c r="AC24" s="161"/>
      <c r="AD24" s="167"/>
      <c r="AE24" s="162"/>
      <c r="AF24" s="164"/>
      <c r="AG24" s="165"/>
      <c r="AH24" s="185"/>
      <c r="AI24" s="167"/>
      <c r="AJ24" s="162"/>
      <c r="AK24" s="164"/>
      <c r="AL24" s="165"/>
      <c r="AM24" s="185"/>
      <c r="AN24" s="167"/>
      <c r="AO24" s="162"/>
      <c r="AP24" s="185"/>
      <c r="AQ24" s="167"/>
      <c r="AR24" s="162"/>
      <c r="AS24" s="166"/>
      <c r="AT24" s="165"/>
      <c r="AU24" s="185"/>
      <c r="AV24" s="167"/>
      <c r="AW24" s="327"/>
      <c r="AX24" s="163"/>
      <c r="AY24" s="167"/>
      <c r="AZ24" s="373"/>
    </row>
    <row r="25" spans="1:53" ht="21.75" customHeight="1">
      <c r="A25" s="379"/>
      <c r="B25" s="370"/>
      <c r="C25" s="370"/>
      <c r="D25" s="321" t="s">
        <v>285</v>
      </c>
      <c r="E25" s="147">
        <f t="shared" si="56"/>
        <v>0</v>
      </c>
      <c r="F25" s="147">
        <f t="shared" si="57"/>
        <v>0</v>
      </c>
      <c r="G25" s="175"/>
      <c r="H25" s="162">
        <v>0</v>
      </c>
      <c r="I25" s="162">
        <v>0</v>
      </c>
      <c r="J25" s="161"/>
      <c r="K25" s="162"/>
      <c r="L25" s="162"/>
      <c r="M25" s="161"/>
      <c r="N25" s="162"/>
      <c r="O25" s="162"/>
      <c r="P25" s="167"/>
      <c r="Q25" s="162"/>
      <c r="R25" s="162"/>
      <c r="S25" s="161"/>
      <c r="T25" s="162"/>
      <c r="U25" s="162"/>
      <c r="V25" s="161"/>
      <c r="W25" s="162"/>
      <c r="X25" s="162"/>
      <c r="Y25" s="161"/>
      <c r="Z25" s="162"/>
      <c r="AA25" s="164"/>
      <c r="AB25" s="165"/>
      <c r="AC25" s="161"/>
      <c r="AD25" s="167"/>
      <c r="AE25" s="162"/>
      <c r="AF25" s="164"/>
      <c r="AG25" s="165"/>
      <c r="AH25" s="185"/>
      <c r="AI25" s="167"/>
      <c r="AJ25" s="162"/>
      <c r="AK25" s="164"/>
      <c r="AL25" s="165"/>
      <c r="AM25" s="185"/>
      <c r="AN25" s="167"/>
      <c r="AO25" s="162"/>
      <c r="AP25" s="185"/>
      <c r="AQ25" s="167"/>
      <c r="AR25" s="162"/>
      <c r="AS25" s="166"/>
      <c r="AT25" s="165"/>
      <c r="AU25" s="185"/>
      <c r="AV25" s="167"/>
      <c r="AW25" s="162"/>
      <c r="AX25" s="163"/>
      <c r="AY25" s="167"/>
      <c r="AZ25" s="373"/>
    </row>
    <row r="26" spans="1:53" ht="33.75" customHeight="1">
      <c r="A26" s="380"/>
      <c r="B26" s="371"/>
      <c r="C26" s="371"/>
      <c r="D26" s="169" t="s">
        <v>43</v>
      </c>
      <c r="E26" s="147">
        <f t="shared" si="56"/>
        <v>0</v>
      </c>
      <c r="F26" s="147">
        <f t="shared" si="57"/>
        <v>0</v>
      </c>
      <c r="G26" s="175"/>
      <c r="H26" s="148">
        <v>0</v>
      </c>
      <c r="I26" s="148">
        <v>0</v>
      </c>
      <c r="J26" s="171"/>
      <c r="K26" s="148"/>
      <c r="L26" s="148"/>
      <c r="M26" s="171"/>
      <c r="N26" s="148"/>
      <c r="O26" s="148"/>
      <c r="P26" s="173"/>
      <c r="Q26" s="148"/>
      <c r="R26" s="148"/>
      <c r="S26" s="171"/>
      <c r="T26" s="148"/>
      <c r="U26" s="148"/>
      <c r="V26" s="171"/>
      <c r="W26" s="148"/>
      <c r="X26" s="148"/>
      <c r="Y26" s="171"/>
      <c r="Z26" s="148"/>
      <c r="AA26" s="151"/>
      <c r="AB26" s="172"/>
      <c r="AC26" s="171"/>
      <c r="AD26" s="173"/>
      <c r="AE26" s="148"/>
      <c r="AF26" s="151"/>
      <c r="AG26" s="172"/>
      <c r="AH26" s="177"/>
      <c r="AI26" s="173"/>
      <c r="AJ26" s="148"/>
      <c r="AK26" s="151"/>
      <c r="AL26" s="172"/>
      <c r="AM26" s="177"/>
      <c r="AN26" s="173"/>
      <c r="AO26" s="148"/>
      <c r="AP26" s="177"/>
      <c r="AQ26" s="173"/>
      <c r="AR26" s="148"/>
      <c r="AS26" s="149"/>
      <c r="AT26" s="172"/>
      <c r="AU26" s="177"/>
      <c r="AV26" s="173"/>
      <c r="AW26" s="148"/>
      <c r="AX26" s="148"/>
      <c r="AY26" s="173"/>
      <c r="AZ26" s="374"/>
    </row>
    <row r="27" spans="1:53" ht="18.75" hidden="1" customHeight="1">
      <c r="A27" s="378" t="s">
        <v>296</v>
      </c>
      <c r="B27" s="369" t="s">
        <v>293</v>
      </c>
      <c r="C27" s="369" t="s">
        <v>301</v>
      </c>
      <c r="D27" s="174" t="s">
        <v>41</v>
      </c>
      <c r="E27" s="147"/>
      <c r="F27" s="147"/>
      <c r="G27" s="175" t="e">
        <f t="shared" si="59"/>
        <v>#DIV/0!</v>
      </c>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f t="shared" ref="AF27" si="60">AF28+AF29+AF30+AF32+AF33</f>
        <v>0</v>
      </c>
      <c r="AG27" s="168">
        <f t="shared" ref="AG27" si="61">AG28+AG29+AG30+AG32+AG33</f>
        <v>0</v>
      </c>
      <c r="AH27" s="168">
        <f t="shared" ref="AH27" si="62">AH28+AH29+AH30+AH32+AH33</f>
        <v>0</v>
      </c>
      <c r="AI27" s="168" t="e">
        <f>AH27/AE27*100</f>
        <v>#DIV/0!</v>
      </c>
      <c r="AJ27" s="168">
        <f t="shared" ref="AJ27" si="63">AJ28+AJ29+AJ30+AJ32+AJ33</f>
        <v>5</v>
      </c>
      <c r="AK27" s="168">
        <f t="shared" ref="AK27" si="64">AK28+AK29+AK30+AK32+AK33</f>
        <v>0</v>
      </c>
      <c r="AL27" s="168">
        <f t="shared" ref="AL27" si="65">AL28+AL29+AL30+AL32+AL33</f>
        <v>0</v>
      </c>
      <c r="AM27" s="168">
        <f t="shared" ref="AM27" si="66">AM28+AM29+AM30+AM32+AM33</f>
        <v>0</v>
      </c>
      <c r="AN27" s="168">
        <f>AM27/AJ27*100</f>
        <v>0</v>
      </c>
      <c r="AO27" s="168">
        <f t="shared" ref="AO27" si="67">AO28+AO29+AO30+AO32+AO33</f>
        <v>0</v>
      </c>
      <c r="AP27" s="168">
        <f t="shared" ref="AP27" si="68">AP28+AP29+AP30+AP32+AP33</f>
        <v>0</v>
      </c>
      <c r="AQ27" s="168" t="e">
        <f>AP27/AO27*100</f>
        <v>#DIV/0!</v>
      </c>
      <c r="AR27" s="168">
        <f t="shared" ref="AR27" si="69">AR28+AR29+AR30+AR32+AR33</f>
        <v>0</v>
      </c>
      <c r="AS27" s="168">
        <f t="shared" ref="AS27" si="70">AS28+AS29+AS30+AS32+AS33</f>
        <v>0</v>
      </c>
      <c r="AT27" s="168">
        <f t="shared" ref="AT27" si="71">AT28+AT29+AT30+AT32+AT33</f>
        <v>0</v>
      </c>
      <c r="AU27" s="168">
        <f t="shared" ref="AU27" si="72">AU28+AU29+AU30+AU32+AU33</f>
        <v>0</v>
      </c>
      <c r="AV27" s="168" t="e">
        <f>AU27/AR27*100</f>
        <v>#DIV/0!</v>
      </c>
      <c r="AW27" s="168">
        <f t="shared" ref="AW27" si="73">AW28+AW29+AW30+AW32+AW33</f>
        <v>0</v>
      </c>
      <c r="AX27" s="168">
        <f t="shared" ref="AX27" si="74">AX28+AX29+AX30+AX32+AX33</f>
        <v>0</v>
      </c>
      <c r="AY27" s="168" t="e">
        <f>AX27/AW27*100</f>
        <v>#DIV/0!</v>
      </c>
      <c r="AZ27" s="372"/>
    </row>
    <row r="28" spans="1:53" ht="31.2" hidden="1">
      <c r="A28" s="379"/>
      <c r="B28" s="370"/>
      <c r="C28" s="370"/>
      <c r="D28" s="176" t="s">
        <v>37</v>
      </c>
      <c r="E28" s="147"/>
      <c r="F28" s="147"/>
      <c r="G28" s="175" t="e">
        <f t="shared" si="59"/>
        <v>#DIV/0!</v>
      </c>
      <c r="H28" s="148"/>
      <c r="I28" s="148"/>
      <c r="J28" s="171"/>
      <c r="K28" s="148"/>
      <c r="L28" s="148"/>
      <c r="M28" s="171"/>
      <c r="N28" s="148"/>
      <c r="O28" s="148"/>
      <c r="P28" s="173"/>
      <c r="Q28" s="148"/>
      <c r="R28" s="148"/>
      <c r="S28" s="171"/>
      <c r="T28" s="148"/>
      <c r="U28" s="148"/>
      <c r="V28" s="171"/>
      <c r="W28" s="148"/>
      <c r="X28" s="148"/>
      <c r="Y28" s="171"/>
      <c r="Z28" s="148"/>
      <c r="AA28" s="151"/>
      <c r="AB28" s="172"/>
      <c r="AC28" s="171"/>
      <c r="AD28" s="173"/>
      <c r="AE28" s="148"/>
      <c r="AF28" s="151"/>
      <c r="AG28" s="172"/>
      <c r="AH28" s="177"/>
      <c r="AI28" s="173"/>
      <c r="AJ28" s="148"/>
      <c r="AK28" s="151"/>
      <c r="AL28" s="172"/>
      <c r="AM28" s="177"/>
      <c r="AN28" s="173"/>
      <c r="AO28" s="178"/>
      <c r="AP28" s="148"/>
      <c r="AQ28" s="148"/>
      <c r="AR28" s="148"/>
      <c r="AS28" s="149"/>
      <c r="AT28" s="172"/>
      <c r="AU28" s="177"/>
      <c r="AV28" s="173"/>
      <c r="AW28" s="148"/>
      <c r="AX28" s="150"/>
      <c r="AY28" s="173"/>
      <c r="AZ28" s="373"/>
    </row>
    <row r="29" spans="1:53" ht="64.5" hidden="1" customHeight="1">
      <c r="A29" s="379"/>
      <c r="B29" s="370"/>
      <c r="C29" s="370"/>
      <c r="D29" s="179" t="s">
        <v>2</v>
      </c>
      <c r="E29" s="147"/>
      <c r="F29" s="147"/>
      <c r="G29" s="175" t="e">
        <f t="shared" si="59"/>
        <v>#DIV/0!</v>
      </c>
      <c r="H29" s="153"/>
      <c r="I29" s="153"/>
      <c r="J29" s="154"/>
      <c r="K29" s="153"/>
      <c r="L29" s="153"/>
      <c r="M29" s="154"/>
      <c r="N29" s="153"/>
      <c r="O29" s="153"/>
      <c r="P29" s="181"/>
      <c r="Q29" s="153"/>
      <c r="R29" s="153"/>
      <c r="S29" s="154"/>
      <c r="T29" s="153"/>
      <c r="U29" s="153"/>
      <c r="V29" s="154"/>
      <c r="W29" s="153"/>
      <c r="X29" s="153"/>
      <c r="Y29" s="154"/>
      <c r="Z29" s="153"/>
      <c r="AA29" s="157"/>
      <c r="AB29" s="158"/>
      <c r="AC29" s="154"/>
      <c r="AD29" s="181"/>
      <c r="AE29" s="153"/>
      <c r="AF29" s="157"/>
      <c r="AG29" s="158"/>
      <c r="AH29" s="182"/>
      <c r="AI29" s="181"/>
      <c r="AJ29" s="153"/>
      <c r="AK29" s="157"/>
      <c r="AL29" s="158"/>
      <c r="AM29" s="182"/>
      <c r="AN29" s="181"/>
      <c r="AO29" s="160"/>
      <c r="AP29" s="154"/>
      <c r="AQ29" s="154"/>
      <c r="AR29" s="153"/>
      <c r="AS29" s="155"/>
      <c r="AT29" s="158"/>
      <c r="AU29" s="182"/>
      <c r="AV29" s="181"/>
      <c r="AW29" s="153"/>
      <c r="AX29" s="156"/>
      <c r="AY29" s="181"/>
      <c r="AZ29" s="373"/>
    </row>
    <row r="30" spans="1:53" ht="21.75" hidden="1" customHeight="1">
      <c r="A30" s="379"/>
      <c r="B30" s="370"/>
      <c r="C30" s="370"/>
      <c r="D30" s="321" t="s">
        <v>284</v>
      </c>
      <c r="E30" s="147"/>
      <c r="F30" s="147"/>
      <c r="G30" s="175" t="e">
        <f t="shared" si="59"/>
        <v>#DIV/0!</v>
      </c>
      <c r="H30" s="153"/>
      <c r="I30" s="153"/>
      <c r="J30" s="154"/>
      <c r="K30" s="153"/>
      <c r="L30" s="153"/>
      <c r="M30" s="154"/>
      <c r="N30" s="153"/>
      <c r="O30" s="153"/>
      <c r="P30" s="181"/>
      <c r="Q30" s="153"/>
      <c r="R30" s="153"/>
      <c r="S30" s="154"/>
      <c r="T30" s="153"/>
      <c r="U30" s="153"/>
      <c r="V30" s="154"/>
      <c r="W30" s="153"/>
      <c r="X30" s="153"/>
      <c r="Y30" s="154"/>
      <c r="Z30" s="153"/>
      <c r="AA30" s="157"/>
      <c r="AB30" s="158"/>
      <c r="AC30" s="154"/>
      <c r="AD30" s="181"/>
      <c r="AE30" s="153"/>
      <c r="AF30" s="157"/>
      <c r="AG30" s="158"/>
      <c r="AH30" s="182"/>
      <c r="AI30" s="181"/>
      <c r="AJ30" s="153">
        <v>5</v>
      </c>
      <c r="AK30" s="157"/>
      <c r="AL30" s="158"/>
      <c r="AM30" s="182"/>
      <c r="AN30" s="181"/>
      <c r="AO30" s="153"/>
      <c r="AP30" s="182"/>
      <c r="AQ30" s="181"/>
      <c r="AR30" s="153"/>
      <c r="AS30" s="157"/>
      <c r="AT30" s="158"/>
      <c r="AU30" s="182"/>
      <c r="AV30" s="181"/>
      <c r="AW30" s="153"/>
      <c r="AX30" s="156"/>
      <c r="AY30" s="159"/>
      <c r="AZ30" s="373"/>
    </row>
    <row r="31" spans="1:53" ht="87.75" hidden="1" customHeight="1">
      <c r="A31" s="379"/>
      <c r="B31" s="370"/>
      <c r="C31" s="370"/>
      <c r="D31" s="321" t="s">
        <v>289</v>
      </c>
      <c r="E31" s="147"/>
      <c r="F31" s="147"/>
      <c r="G31" s="175" t="e">
        <f t="shared" si="59"/>
        <v>#DIV/0!</v>
      </c>
      <c r="H31" s="162"/>
      <c r="I31" s="162"/>
      <c r="J31" s="161"/>
      <c r="K31" s="162"/>
      <c r="L31" s="162"/>
      <c r="M31" s="161"/>
      <c r="N31" s="162"/>
      <c r="O31" s="162"/>
      <c r="P31" s="167"/>
      <c r="Q31" s="162"/>
      <c r="R31" s="162"/>
      <c r="S31" s="161"/>
      <c r="T31" s="162"/>
      <c r="U31" s="162"/>
      <c r="V31" s="161"/>
      <c r="W31" s="162"/>
      <c r="X31" s="162"/>
      <c r="Y31" s="161"/>
      <c r="Z31" s="162"/>
      <c r="AA31" s="164"/>
      <c r="AB31" s="165"/>
      <c r="AC31" s="161"/>
      <c r="AD31" s="167"/>
      <c r="AE31" s="162"/>
      <c r="AF31" s="164"/>
      <c r="AG31" s="165"/>
      <c r="AH31" s="185"/>
      <c r="AI31" s="167"/>
      <c r="AJ31" s="162"/>
      <c r="AK31" s="164"/>
      <c r="AL31" s="165"/>
      <c r="AM31" s="185"/>
      <c r="AN31" s="167"/>
      <c r="AO31" s="162"/>
      <c r="AP31" s="185"/>
      <c r="AQ31" s="167"/>
      <c r="AR31" s="162"/>
      <c r="AS31" s="166"/>
      <c r="AT31" s="165"/>
      <c r="AU31" s="185"/>
      <c r="AV31" s="167"/>
      <c r="AW31" s="162"/>
      <c r="AX31" s="163"/>
      <c r="AY31" s="167"/>
      <c r="AZ31" s="373"/>
    </row>
    <row r="32" spans="1:53" ht="21.75" hidden="1" customHeight="1">
      <c r="A32" s="379"/>
      <c r="B32" s="370"/>
      <c r="C32" s="370"/>
      <c r="D32" s="321" t="s">
        <v>285</v>
      </c>
      <c r="E32" s="147"/>
      <c r="F32" s="147"/>
      <c r="G32" s="175" t="e">
        <f t="shared" si="59"/>
        <v>#DIV/0!</v>
      </c>
      <c r="H32" s="162"/>
      <c r="I32" s="162"/>
      <c r="J32" s="161"/>
      <c r="K32" s="162"/>
      <c r="L32" s="162"/>
      <c r="M32" s="161"/>
      <c r="N32" s="162"/>
      <c r="O32" s="162"/>
      <c r="P32" s="167"/>
      <c r="Q32" s="162"/>
      <c r="R32" s="162"/>
      <c r="S32" s="161"/>
      <c r="T32" s="162"/>
      <c r="U32" s="162"/>
      <c r="V32" s="161"/>
      <c r="W32" s="162"/>
      <c r="X32" s="162"/>
      <c r="Y32" s="161"/>
      <c r="Z32" s="162"/>
      <c r="AA32" s="164"/>
      <c r="AB32" s="165"/>
      <c r="AC32" s="161"/>
      <c r="AD32" s="167"/>
      <c r="AE32" s="162"/>
      <c r="AF32" s="164"/>
      <c r="AG32" s="165"/>
      <c r="AH32" s="185"/>
      <c r="AI32" s="167"/>
      <c r="AJ32" s="162"/>
      <c r="AK32" s="164"/>
      <c r="AL32" s="165"/>
      <c r="AM32" s="185"/>
      <c r="AN32" s="167"/>
      <c r="AO32" s="162"/>
      <c r="AP32" s="185"/>
      <c r="AQ32" s="167"/>
      <c r="AR32" s="162"/>
      <c r="AS32" s="166"/>
      <c r="AT32" s="165"/>
      <c r="AU32" s="185"/>
      <c r="AV32" s="167"/>
      <c r="AW32" s="162"/>
      <c r="AX32" s="163"/>
      <c r="AY32" s="167"/>
      <c r="AZ32" s="373"/>
    </row>
    <row r="33" spans="1:52" ht="33.75" hidden="1" customHeight="1">
      <c r="A33" s="380"/>
      <c r="B33" s="371"/>
      <c r="C33" s="371"/>
      <c r="D33" s="169" t="s">
        <v>43</v>
      </c>
      <c r="E33" s="147"/>
      <c r="F33" s="147"/>
      <c r="G33" s="175" t="e">
        <f t="shared" si="59"/>
        <v>#DIV/0!</v>
      </c>
      <c r="H33" s="148"/>
      <c r="I33" s="148"/>
      <c r="J33" s="171"/>
      <c r="K33" s="148"/>
      <c r="L33" s="148"/>
      <c r="M33" s="171"/>
      <c r="N33" s="148"/>
      <c r="O33" s="148"/>
      <c r="P33" s="173"/>
      <c r="Q33" s="148"/>
      <c r="R33" s="148"/>
      <c r="S33" s="171"/>
      <c r="T33" s="148"/>
      <c r="U33" s="148"/>
      <c r="V33" s="171"/>
      <c r="W33" s="148"/>
      <c r="X33" s="148"/>
      <c r="Y33" s="171"/>
      <c r="Z33" s="148"/>
      <c r="AA33" s="151"/>
      <c r="AB33" s="172"/>
      <c r="AC33" s="171"/>
      <c r="AD33" s="173"/>
      <c r="AE33" s="148"/>
      <c r="AF33" s="151"/>
      <c r="AG33" s="172"/>
      <c r="AH33" s="177"/>
      <c r="AI33" s="173"/>
      <c r="AJ33" s="148"/>
      <c r="AK33" s="151"/>
      <c r="AL33" s="172"/>
      <c r="AM33" s="177"/>
      <c r="AN33" s="173"/>
      <c r="AO33" s="148"/>
      <c r="AP33" s="177"/>
      <c r="AQ33" s="173"/>
      <c r="AR33" s="148"/>
      <c r="AS33" s="149"/>
      <c r="AT33" s="172"/>
      <c r="AU33" s="177"/>
      <c r="AV33" s="173"/>
      <c r="AW33" s="148"/>
      <c r="AX33" s="148"/>
      <c r="AY33" s="173"/>
      <c r="AZ33" s="374"/>
    </row>
    <row r="34" spans="1:52" ht="18.75" hidden="1" customHeight="1">
      <c r="A34" s="378" t="s">
        <v>297</v>
      </c>
      <c r="B34" s="369" t="s">
        <v>294</v>
      </c>
      <c r="C34" s="369" t="s">
        <v>301</v>
      </c>
      <c r="D34" s="174" t="s">
        <v>41</v>
      </c>
      <c r="E34" s="147"/>
      <c r="F34" s="147"/>
      <c r="G34" s="175" t="e">
        <f t="shared" si="59"/>
        <v>#DIV/0!</v>
      </c>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f t="shared" ref="AF34" si="75">AF35+AF36+AF37+AF39+AF40</f>
        <v>0</v>
      </c>
      <c r="AG34" s="168">
        <f t="shared" ref="AG34" si="76">AG35+AG36+AG37+AG39+AG40</f>
        <v>0</v>
      </c>
      <c r="AH34" s="168">
        <f t="shared" ref="AH34" si="77">AH35+AH36+AH37+AH39+AH40</f>
        <v>0</v>
      </c>
      <c r="AI34" s="168" t="e">
        <f>AH34/AE34*100</f>
        <v>#DIV/0!</v>
      </c>
      <c r="AJ34" s="168">
        <f t="shared" ref="AJ34" si="78">AJ35+AJ36+AJ37+AJ39+AJ40</f>
        <v>5</v>
      </c>
      <c r="AK34" s="168">
        <f t="shared" ref="AK34" si="79">AK35+AK36+AK37+AK39+AK40</f>
        <v>0</v>
      </c>
      <c r="AL34" s="168">
        <f t="shared" ref="AL34" si="80">AL35+AL36+AL37+AL39+AL40</f>
        <v>0</v>
      </c>
      <c r="AM34" s="168">
        <f t="shared" ref="AM34" si="81">AM35+AM36+AM37+AM39+AM40</f>
        <v>0</v>
      </c>
      <c r="AN34" s="168">
        <f>AM34/AJ34*100</f>
        <v>0</v>
      </c>
      <c r="AO34" s="168">
        <f t="shared" ref="AO34" si="82">AO35+AO36+AO37+AO39+AO40</f>
        <v>0</v>
      </c>
      <c r="AP34" s="168">
        <f t="shared" ref="AP34" si="83">AP35+AP36+AP37+AP39+AP40</f>
        <v>0</v>
      </c>
      <c r="AQ34" s="168" t="e">
        <f>AP34/AO34*100</f>
        <v>#DIV/0!</v>
      </c>
      <c r="AR34" s="168">
        <f t="shared" ref="AR34" si="84">AR35+AR36+AR37+AR39+AR40</f>
        <v>0</v>
      </c>
      <c r="AS34" s="168">
        <f t="shared" ref="AS34" si="85">AS35+AS36+AS37+AS39+AS40</f>
        <v>0</v>
      </c>
      <c r="AT34" s="168">
        <f t="shared" ref="AT34" si="86">AT35+AT36+AT37+AT39+AT40</f>
        <v>0</v>
      </c>
      <c r="AU34" s="168">
        <f t="shared" ref="AU34" si="87">AU35+AU36+AU37+AU39+AU40</f>
        <v>0</v>
      </c>
      <c r="AV34" s="168" t="e">
        <f>AU34/AR34*100</f>
        <v>#DIV/0!</v>
      </c>
      <c r="AW34" s="168">
        <f t="shared" ref="AW34" si="88">AW35+AW36+AW37+AW39+AW40</f>
        <v>0</v>
      </c>
      <c r="AX34" s="168">
        <f t="shared" ref="AX34" si="89">AX35+AX36+AX37+AX39+AX40</f>
        <v>0</v>
      </c>
      <c r="AY34" s="168" t="e">
        <f>AX34/AW34*100</f>
        <v>#DIV/0!</v>
      </c>
      <c r="AZ34" s="372"/>
    </row>
    <row r="35" spans="1:52" ht="7.5" hidden="1" customHeight="1">
      <c r="A35" s="379"/>
      <c r="B35" s="370"/>
      <c r="C35" s="370"/>
      <c r="D35" s="176" t="s">
        <v>37</v>
      </c>
      <c r="E35" s="147"/>
      <c r="F35" s="147"/>
      <c r="G35" s="175" t="e">
        <f t="shared" si="59"/>
        <v>#DIV/0!</v>
      </c>
      <c r="H35" s="148"/>
      <c r="I35" s="148"/>
      <c r="J35" s="171"/>
      <c r="K35" s="148"/>
      <c r="L35" s="148"/>
      <c r="M35" s="171"/>
      <c r="N35" s="148"/>
      <c r="O35" s="148"/>
      <c r="P35" s="173"/>
      <c r="Q35" s="148"/>
      <c r="R35" s="148"/>
      <c r="S35" s="171"/>
      <c r="T35" s="148"/>
      <c r="U35" s="148"/>
      <c r="V35" s="171"/>
      <c r="W35" s="148"/>
      <c r="X35" s="148"/>
      <c r="Y35" s="171"/>
      <c r="Z35" s="148"/>
      <c r="AA35" s="151"/>
      <c r="AB35" s="172"/>
      <c r="AC35" s="171"/>
      <c r="AD35" s="173"/>
      <c r="AE35" s="148"/>
      <c r="AF35" s="151"/>
      <c r="AG35" s="172"/>
      <c r="AH35" s="177"/>
      <c r="AI35" s="173"/>
      <c r="AJ35" s="148"/>
      <c r="AK35" s="151"/>
      <c r="AL35" s="172"/>
      <c r="AM35" s="177"/>
      <c r="AN35" s="173"/>
      <c r="AO35" s="178"/>
      <c r="AP35" s="148"/>
      <c r="AQ35" s="148"/>
      <c r="AR35" s="148"/>
      <c r="AS35" s="149"/>
      <c r="AT35" s="172"/>
      <c r="AU35" s="177"/>
      <c r="AV35" s="173"/>
      <c r="AW35" s="148"/>
      <c r="AX35" s="150"/>
      <c r="AY35" s="173"/>
      <c r="AZ35" s="373"/>
    </row>
    <row r="36" spans="1:52" ht="64.5" hidden="1" customHeight="1">
      <c r="A36" s="379"/>
      <c r="B36" s="370"/>
      <c r="C36" s="370"/>
      <c r="D36" s="179" t="s">
        <v>2</v>
      </c>
      <c r="E36" s="147"/>
      <c r="F36" s="147"/>
      <c r="G36" s="175" t="e">
        <f t="shared" si="59"/>
        <v>#DIV/0!</v>
      </c>
      <c r="H36" s="153"/>
      <c r="I36" s="153"/>
      <c r="J36" s="154"/>
      <c r="K36" s="153"/>
      <c r="L36" s="153"/>
      <c r="M36" s="154"/>
      <c r="N36" s="153"/>
      <c r="O36" s="153"/>
      <c r="P36" s="181"/>
      <c r="Q36" s="153"/>
      <c r="R36" s="153"/>
      <c r="S36" s="154"/>
      <c r="T36" s="153"/>
      <c r="U36" s="153"/>
      <c r="V36" s="154"/>
      <c r="W36" s="153"/>
      <c r="X36" s="153"/>
      <c r="Y36" s="154"/>
      <c r="Z36" s="153"/>
      <c r="AA36" s="157"/>
      <c r="AB36" s="158"/>
      <c r="AC36" s="154"/>
      <c r="AD36" s="181"/>
      <c r="AE36" s="153"/>
      <c r="AF36" s="157"/>
      <c r="AG36" s="158"/>
      <c r="AH36" s="182"/>
      <c r="AI36" s="181"/>
      <c r="AJ36" s="153"/>
      <c r="AK36" s="157"/>
      <c r="AL36" s="158"/>
      <c r="AM36" s="182"/>
      <c r="AN36" s="181"/>
      <c r="AO36" s="160"/>
      <c r="AP36" s="154"/>
      <c r="AQ36" s="154"/>
      <c r="AR36" s="153"/>
      <c r="AS36" s="155"/>
      <c r="AT36" s="158"/>
      <c r="AU36" s="182"/>
      <c r="AV36" s="181"/>
      <c r="AW36" s="153"/>
      <c r="AX36" s="156"/>
      <c r="AY36" s="181"/>
      <c r="AZ36" s="373"/>
    </row>
    <row r="37" spans="1:52" ht="21.75" hidden="1" customHeight="1">
      <c r="A37" s="379"/>
      <c r="B37" s="370"/>
      <c r="C37" s="370"/>
      <c r="D37" s="321" t="s">
        <v>284</v>
      </c>
      <c r="E37" s="147"/>
      <c r="F37" s="147"/>
      <c r="G37" s="175" t="e">
        <f t="shared" si="59"/>
        <v>#DIV/0!</v>
      </c>
      <c r="H37" s="153"/>
      <c r="I37" s="153"/>
      <c r="J37" s="154"/>
      <c r="K37" s="153"/>
      <c r="L37" s="153"/>
      <c r="M37" s="154"/>
      <c r="N37" s="153"/>
      <c r="O37" s="153"/>
      <c r="P37" s="181"/>
      <c r="Q37" s="153"/>
      <c r="R37" s="153"/>
      <c r="S37" s="154"/>
      <c r="T37" s="153"/>
      <c r="U37" s="153"/>
      <c r="V37" s="154"/>
      <c r="W37" s="153"/>
      <c r="X37" s="153"/>
      <c r="Y37" s="154"/>
      <c r="Z37" s="153"/>
      <c r="AA37" s="157"/>
      <c r="AB37" s="158"/>
      <c r="AC37" s="154"/>
      <c r="AD37" s="181"/>
      <c r="AE37" s="153"/>
      <c r="AF37" s="157"/>
      <c r="AG37" s="158"/>
      <c r="AH37" s="182"/>
      <c r="AI37" s="181"/>
      <c r="AJ37" s="153">
        <v>5</v>
      </c>
      <c r="AK37" s="157"/>
      <c r="AL37" s="158"/>
      <c r="AM37" s="182"/>
      <c r="AN37" s="181"/>
      <c r="AO37" s="153"/>
      <c r="AP37" s="182"/>
      <c r="AQ37" s="181"/>
      <c r="AR37" s="153"/>
      <c r="AS37" s="157"/>
      <c r="AT37" s="158"/>
      <c r="AU37" s="182"/>
      <c r="AV37" s="181"/>
      <c r="AW37" s="153"/>
      <c r="AX37" s="156"/>
      <c r="AY37" s="159"/>
      <c r="AZ37" s="373"/>
    </row>
    <row r="38" spans="1:52" ht="87.75" hidden="1" customHeight="1">
      <c r="A38" s="379"/>
      <c r="B38" s="370"/>
      <c r="C38" s="370"/>
      <c r="D38" s="321" t="s">
        <v>289</v>
      </c>
      <c r="E38" s="147"/>
      <c r="F38" s="147"/>
      <c r="G38" s="175" t="e">
        <f t="shared" si="59"/>
        <v>#DIV/0!</v>
      </c>
      <c r="H38" s="162"/>
      <c r="I38" s="162"/>
      <c r="J38" s="161"/>
      <c r="K38" s="162"/>
      <c r="L38" s="162"/>
      <c r="M38" s="161"/>
      <c r="N38" s="162"/>
      <c r="O38" s="162"/>
      <c r="P38" s="167"/>
      <c r="Q38" s="162"/>
      <c r="R38" s="162"/>
      <c r="S38" s="161"/>
      <c r="T38" s="162"/>
      <c r="U38" s="162"/>
      <c r="V38" s="161"/>
      <c r="W38" s="162"/>
      <c r="X38" s="162"/>
      <c r="Y38" s="161"/>
      <c r="Z38" s="162"/>
      <c r="AA38" s="164"/>
      <c r="AB38" s="165"/>
      <c r="AC38" s="161"/>
      <c r="AD38" s="167"/>
      <c r="AE38" s="162"/>
      <c r="AF38" s="164"/>
      <c r="AG38" s="165"/>
      <c r="AH38" s="185"/>
      <c r="AI38" s="167"/>
      <c r="AJ38" s="162"/>
      <c r="AK38" s="164"/>
      <c r="AL38" s="165"/>
      <c r="AM38" s="185"/>
      <c r="AN38" s="167"/>
      <c r="AO38" s="162"/>
      <c r="AP38" s="185"/>
      <c r="AQ38" s="167"/>
      <c r="AR38" s="162"/>
      <c r="AS38" s="166"/>
      <c r="AT38" s="165"/>
      <c r="AU38" s="185"/>
      <c r="AV38" s="167"/>
      <c r="AW38" s="162"/>
      <c r="AX38" s="163"/>
      <c r="AY38" s="167"/>
      <c r="AZ38" s="373"/>
    </row>
    <row r="39" spans="1:52" ht="21.75" hidden="1" customHeight="1">
      <c r="A39" s="379"/>
      <c r="B39" s="370"/>
      <c r="C39" s="370"/>
      <c r="D39" s="321" t="s">
        <v>285</v>
      </c>
      <c r="E39" s="147"/>
      <c r="F39" s="147"/>
      <c r="G39" s="175" t="e">
        <f t="shared" si="59"/>
        <v>#DIV/0!</v>
      </c>
      <c r="H39" s="162"/>
      <c r="I39" s="162"/>
      <c r="J39" s="161"/>
      <c r="K39" s="162"/>
      <c r="L39" s="162"/>
      <c r="M39" s="161"/>
      <c r="N39" s="162"/>
      <c r="O39" s="162"/>
      <c r="P39" s="167"/>
      <c r="Q39" s="162"/>
      <c r="R39" s="162"/>
      <c r="S39" s="161"/>
      <c r="T39" s="162"/>
      <c r="U39" s="162"/>
      <c r="V39" s="161"/>
      <c r="W39" s="162"/>
      <c r="X39" s="162"/>
      <c r="Y39" s="161"/>
      <c r="Z39" s="162"/>
      <c r="AA39" s="164"/>
      <c r="AB39" s="165"/>
      <c r="AC39" s="161"/>
      <c r="AD39" s="167"/>
      <c r="AE39" s="162"/>
      <c r="AF39" s="164"/>
      <c r="AG39" s="165"/>
      <c r="AH39" s="185"/>
      <c r="AI39" s="167"/>
      <c r="AJ39" s="162"/>
      <c r="AK39" s="164"/>
      <c r="AL39" s="165"/>
      <c r="AM39" s="185"/>
      <c r="AN39" s="167"/>
      <c r="AO39" s="162"/>
      <c r="AP39" s="185"/>
      <c r="AQ39" s="167"/>
      <c r="AR39" s="162"/>
      <c r="AS39" s="166"/>
      <c r="AT39" s="165"/>
      <c r="AU39" s="185"/>
      <c r="AV39" s="167"/>
      <c r="AW39" s="162"/>
      <c r="AX39" s="163"/>
      <c r="AY39" s="167"/>
      <c r="AZ39" s="373"/>
    </row>
    <row r="40" spans="1:52" ht="33.75" hidden="1" customHeight="1">
      <c r="A40" s="380"/>
      <c r="B40" s="371"/>
      <c r="C40" s="371"/>
      <c r="D40" s="169" t="s">
        <v>43</v>
      </c>
      <c r="E40" s="147"/>
      <c r="F40" s="147"/>
      <c r="G40" s="175" t="e">
        <f t="shared" si="59"/>
        <v>#DIV/0!</v>
      </c>
      <c r="H40" s="148"/>
      <c r="I40" s="148"/>
      <c r="J40" s="171"/>
      <c r="K40" s="148"/>
      <c r="L40" s="148"/>
      <c r="M40" s="171"/>
      <c r="N40" s="148"/>
      <c r="O40" s="148"/>
      <c r="P40" s="173"/>
      <c r="Q40" s="148"/>
      <c r="R40" s="148"/>
      <c r="S40" s="171"/>
      <c r="T40" s="148"/>
      <c r="U40" s="148"/>
      <c r="V40" s="171"/>
      <c r="W40" s="148"/>
      <c r="X40" s="148"/>
      <c r="Y40" s="171"/>
      <c r="Z40" s="148"/>
      <c r="AA40" s="151"/>
      <c r="AB40" s="172"/>
      <c r="AC40" s="171"/>
      <c r="AD40" s="173"/>
      <c r="AE40" s="148"/>
      <c r="AF40" s="151"/>
      <c r="AG40" s="172"/>
      <c r="AH40" s="177"/>
      <c r="AI40" s="173"/>
      <c r="AJ40" s="148"/>
      <c r="AK40" s="151"/>
      <c r="AL40" s="172"/>
      <c r="AM40" s="177"/>
      <c r="AN40" s="173"/>
      <c r="AO40" s="148"/>
      <c r="AP40" s="177"/>
      <c r="AQ40" s="173"/>
      <c r="AR40" s="148"/>
      <c r="AS40" s="149"/>
      <c r="AT40" s="172"/>
      <c r="AU40" s="177"/>
      <c r="AV40" s="173"/>
      <c r="AW40" s="148"/>
      <c r="AX40" s="148"/>
      <c r="AY40" s="173"/>
      <c r="AZ40" s="374"/>
    </row>
    <row r="41" spans="1:52" ht="18.75" hidden="1" customHeight="1">
      <c r="A41" s="381" t="s">
        <v>295</v>
      </c>
      <c r="B41" s="382"/>
      <c r="C41" s="383"/>
      <c r="D41" s="174" t="s">
        <v>41</v>
      </c>
      <c r="E41" s="147"/>
      <c r="F41" s="147"/>
      <c r="G41" s="175" t="e">
        <f t="shared" si="59"/>
        <v>#DIV/0!</v>
      </c>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f t="shared" ref="AF41" si="90">AF42+AF43+AF44+AF46+AF47</f>
        <v>0</v>
      </c>
      <c r="AG41" s="168">
        <f t="shared" ref="AG41" si="91">AG42+AG43+AG44+AG46+AG47</f>
        <v>0</v>
      </c>
      <c r="AH41" s="168">
        <f t="shared" ref="AH41" si="92">AH42+AH43+AH44+AH46+AH47</f>
        <v>0</v>
      </c>
      <c r="AI41" s="168" t="e">
        <f>AH41/AE41*100</f>
        <v>#DIV/0!</v>
      </c>
      <c r="AJ41" s="168">
        <f t="shared" ref="AJ41" si="93">AJ42+AJ43+AJ44+AJ46+AJ47</f>
        <v>10</v>
      </c>
      <c r="AK41" s="168">
        <f t="shared" ref="AK41" si="94">AK42+AK43+AK44+AK46+AK47</f>
        <v>0</v>
      </c>
      <c r="AL41" s="168">
        <f t="shared" ref="AL41" si="95">AL42+AL43+AL44+AL46+AL47</f>
        <v>0</v>
      </c>
      <c r="AM41" s="168">
        <f t="shared" ref="AM41" si="96">AM42+AM43+AM44+AM46+AM47</f>
        <v>0</v>
      </c>
      <c r="AN41" s="168">
        <f>AM41/AJ41*100</f>
        <v>0</v>
      </c>
      <c r="AO41" s="168">
        <f t="shared" ref="AO41" si="97">AO42+AO43+AO44+AO46+AO47</f>
        <v>0</v>
      </c>
      <c r="AP41" s="168">
        <f t="shared" ref="AP41" si="98">AP42+AP43+AP44+AP46+AP47</f>
        <v>0</v>
      </c>
      <c r="AQ41" s="168" t="e">
        <f>AP41/AO41*100</f>
        <v>#DIV/0!</v>
      </c>
      <c r="AR41" s="168">
        <f t="shared" ref="AR41" si="99">AR42+AR43+AR44+AR46+AR47</f>
        <v>0</v>
      </c>
      <c r="AS41" s="168">
        <f t="shared" ref="AS41" si="100">AS42+AS43+AS44+AS46+AS47</f>
        <v>0</v>
      </c>
      <c r="AT41" s="168">
        <f t="shared" ref="AT41" si="101">AT42+AT43+AT44+AT46+AT47</f>
        <v>0</v>
      </c>
      <c r="AU41" s="168">
        <f t="shared" ref="AU41" si="102">AU42+AU43+AU44+AU46+AU47</f>
        <v>0</v>
      </c>
      <c r="AV41" s="168" t="e">
        <f>AU41/AR41*100</f>
        <v>#DIV/0!</v>
      </c>
      <c r="AW41" s="168">
        <f t="shared" ref="AW41" si="103">AW42+AW43+AW44+AW46+AW47</f>
        <v>5111.0396000000001</v>
      </c>
      <c r="AX41" s="168">
        <f t="shared" ref="AX41" si="104">AX42+AX43+AX44+AX46+AX47</f>
        <v>0</v>
      </c>
      <c r="AY41" s="168">
        <f>AX41/AW41*100</f>
        <v>0</v>
      </c>
      <c r="AZ41" s="372"/>
    </row>
    <row r="42" spans="1:52" ht="31.2" hidden="1">
      <c r="A42" s="384"/>
      <c r="B42" s="385"/>
      <c r="C42" s="386"/>
      <c r="D42" s="176" t="s">
        <v>37</v>
      </c>
      <c r="E42" s="147"/>
      <c r="F42" s="147"/>
      <c r="G42" s="175" t="e">
        <f t="shared" si="59"/>
        <v>#DIV/0!</v>
      </c>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f t="shared" ref="AF42:AY42" si="105">AF35+AF28+AF21</f>
        <v>0</v>
      </c>
      <c r="AG42" s="148">
        <f t="shared" si="105"/>
        <v>0</v>
      </c>
      <c r="AH42" s="148">
        <f t="shared" si="105"/>
        <v>0</v>
      </c>
      <c r="AI42" s="148">
        <f t="shared" si="105"/>
        <v>0</v>
      </c>
      <c r="AJ42" s="148">
        <f t="shared" si="105"/>
        <v>0</v>
      </c>
      <c r="AK42" s="148">
        <f t="shared" si="105"/>
        <v>0</v>
      </c>
      <c r="AL42" s="148">
        <f t="shared" si="105"/>
        <v>0</v>
      </c>
      <c r="AM42" s="148">
        <f t="shared" si="105"/>
        <v>0</v>
      </c>
      <c r="AN42" s="148">
        <f t="shared" si="105"/>
        <v>0</v>
      </c>
      <c r="AO42" s="148">
        <f t="shared" si="105"/>
        <v>0</v>
      </c>
      <c r="AP42" s="148">
        <f t="shared" si="105"/>
        <v>0</v>
      </c>
      <c r="AQ42" s="148">
        <f t="shared" si="105"/>
        <v>0</v>
      </c>
      <c r="AR42" s="148">
        <f t="shared" si="105"/>
        <v>0</v>
      </c>
      <c r="AS42" s="148">
        <f t="shared" si="105"/>
        <v>0</v>
      </c>
      <c r="AT42" s="148">
        <f t="shared" si="105"/>
        <v>0</v>
      </c>
      <c r="AU42" s="148">
        <f t="shared" si="105"/>
        <v>0</v>
      </c>
      <c r="AV42" s="148">
        <f t="shared" si="105"/>
        <v>0</v>
      </c>
      <c r="AW42" s="148">
        <f t="shared" si="105"/>
        <v>0</v>
      </c>
      <c r="AX42" s="148">
        <f t="shared" si="105"/>
        <v>0</v>
      </c>
      <c r="AY42" s="148">
        <f t="shared" si="105"/>
        <v>0</v>
      </c>
      <c r="AZ42" s="373"/>
    </row>
    <row r="43" spans="1:52" ht="64.5" hidden="1" customHeight="1">
      <c r="A43" s="384"/>
      <c r="B43" s="385"/>
      <c r="C43" s="386"/>
      <c r="D43" s="179" t="s">
        <v>2</v>
      </c>
      <c r="E43" s="147"/>
      <c r="F43" s="147"/>
      <c r="G43" s="175" t="e">
        <f t="shared" si="59"/>
        <v>#DIV/0!</v>
      </c>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f t="shared" ref="AF43:AY43" si="106">AF36+AF29+AF22</f>
        <v>0</v>
      </c>
      <c r="AG43" s="148">
        <f t="shared" si="106"/>
        <v>0</v>
      </c>
      <c r="AH43" s="148">
        <f t="shared" si="106"/>
        <v>0</v>
      </c>
      <c r="AI43" s="148">
        <f t="shared" si="106"/>
        <v>0</v>
      </c>
      <c r="AJ43" s="148">
        <f t="shared" si="106"/>
        <v>0</v>
      </c>
      <c r="AK43" s="148">
        <f t="shared" si="106"/>
        <v>0</v>
      </c>
      <c r="AL43" s="148">
        <f t="shared" si="106"/>
        <v>0</v>
      </c>
      <c r="AM43" s="148">
        <f t="shared" si="106"/>
        <v>0</v>
      </c>
      <c r="AN43" s="148">
        <f t="shared" si="106"/>
        <v>0</v>
      </c>
      <c r="AO43" s="148">
        <f t="shared" si="106"/>
        <v>0</v>
      </c>
      <c r="AP43" s="148">
        <f t="shared" si="106"/>
        <v>0</v>
      </c>
      <c r="AQ43" s="148">
        <f t="shared" si="106"/>
        <v>0</v>
      </c>
      <c r="AR43" s="148">
        <f t="shared" si="106"/>
        <v>0</v>
      </c>
      <c r="AS43" s="148">
        <f t="shared" si="106"/>
        <v>0</v>
      </c>
      <c r="AT43" s="148">
        <f t="shared" si="106"/>
        <v>0</v>
      </c>
      <c r="AU43" s="148">
        <f t="shared" si="106"/>
        <v>0</v>
      </c>
      <c r="AV43" s="148">
        <f t="shared" si="106"/>
        <v>0</v>
      </c>
      <c r="AW43" s="148">
        <f t="shared" si="106"/>
        <v>4548.8256000000001</v>
      </c>
      <c r="AX43" s="148">
        <f t="shared" si="106"/>
        <v>0</v>
      </c>
      <c r="AY43" s="148">
        <f t="shared" si="106"/>
        <v>0</v>
      </c>
      <c r="AZ43" s="373"/>
    </row>
    <row r="44" spans="1:52" ht="21.75" hidden="1" customHeight="1">
      <c r="A44" s="384"/>
      <c r="B44" s="385"/>
      <c r="C44" s="386"/>
      <c r="D44" s="321" t="s">
        <v>284</v>
      </c>
      <c r="E44" s="147"/>
      <c r="F44" s="147"/>
      <c r="G44" s="175" t="e">
        <f t="shared" si="59"/>
        <v>#DIV/0!</v>
      </c>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f t="shared" ref="AF44:AY44" si="107">AF37+AF30+AF23</f>
        <v>0</v>
      </c>
      <c r="AG44" s="148">
        <f t="shared" si="107"/>
        <v>0</v>
      </c>
      <c r="AH44" s="148">
        <f t="shared" si="107"/>
        <v>0</v>
      </c>
      <c r="AI44" s="148">
        <f t="shared" si="107"/>
        <v>0</v>
      </c>
      <c r="AJ44" s="148">
        <f t="shared" si="107"/>
        <v>10</v>
      </c>
      <c r="AK44" s="148">
        <f t="shared" si="107"/>
        <v>0</v>
      </c>
      <c r="AL44" s="148">
        <f t="shared" si="107"/>
        <v>0</v>
      </c>
      <c r="AM44" s="148">
        <f t="shared" si="107"/>
        <v>0</v>
      </c>
      <c r="AN44" s="148">
        <f t="shared" si="107"/>
        <v>0</v>
      </c>
      <c r="AO44" s="148">
        <f t="shared" si="107"/>
        <v>0</v>
      </c>
      <c r="AP44" s="148">
        <f t="shared" si="107"/>
        <v>0</v>
      </c>
      <c r="AQ44" s="148">
        <f t="shared" si="107"/>
        <v>0</v>
      </c>
      <c r="AR44" s="148">
        <f t="shared" si="107"/>
        <v>0</v>
      </c>
      <c r="AS44" s="148">
        <f t="shared" si="107"/>
        <v>0</v>
      </c>
      <c r="AT44" s="148">
        <f t="shared" si="107"/>
        <v>0</v>
      </c>
      <c r="AU44" s="148">
        <f t="shared" si="107"/>
        <v>0</v>
      </c>
      <c r="AV44" s="148">
        <f t="shared" si="107"/>
        <v>0</v>
      </c>
      <c r="AW44" s="148">
        <f t="shared" si="107"/>
        <v>562.21399999999994</v>
      </c>
      <c r="AX44" s="148">
        <f t="shared" si="107"/>
        <v>0</v>
      </c>
      <c r="AY44" s="148">
        <f t="shared" si="107"/>
        <v>0</v>
      </c>
      <c r="AZ44" s="373"/>
    </row>
    <row r="45" spans="1:52" ht="87.75" hidden="1" customHeight="1">
      <c r="A45" s="384"/>
      <c r="B45" s="385"/>
      <c r="C45" s="386"/>
      <c r="D45" s="321" t="s">
        <v>289</v>
      </c>
      <c r="E45" s="147"/>
      <c r="F45" s="147"/>
      <c r="G45" s="175" t="e">
        <f t="shared" si="59"/>
        <v>#DIV/0!</v>
      </c>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f t="shared" ref="AF45:AY45" si="108">AF38+AF31+AF24</f>
        <v>0</v>
      </c>
      <c r="AG45" s="148">
        <f t="shared" si="108"/>
        <v>0</v>
      </c>
      <c r="AH45" s="148">
        <f t="shared" si="108"/>
        <v>0</v>
      </c>
      <c r="AI45" s="148">
        <f t="shared" si="108"/>
        <v>0</v>
      </c>
      <c r="AJ45" s="148">
        <f t="shared" si="108"/>
        <v>0</v>
      </c>
      <c r="AK45" s="148">
        <f t="shared" si="108"/>
        <v>0</v>
      </c>
      <c r="AL45" s="148">
        <f t="shared" si="108"/>
        <v>0</v>
      </c>
      <c r="AM45" s="148">
        <f t="shared" si="108"/>
        <v>0</v>
      </c>
      <c r="AN45" s="148">
        <f t="shared" si="108"/>
        <v>0</v>
      </c>
      <c r="AO45" s="148">
        <f t="shared" si="108"/>
        <v>0</v>
      </c>
      <c r="AP45" s="148">
        <f t="shared" si="108"/>
        <v>0</v>
      </c>
      <c r="AQ45" s="148">
        <f t="shared" si="108"/>
        <v>0</v>
      </c>
      <c r="AR45" s="148">
        <f t="shared" si="108"/>
        <v>0</v>
      </c>
      <c r="AS45" s="148">
        <f t="shared" si="108"/>
        <v>0</v>
      </c>
      <c r="AT45" s="148">
        <f t="shared" si="108"/>
        <v>0</v>
      </c>
      <c r="AU45" s="148">
        <f t="shared" si="108"/>
        <v>0</v>
      </c>
      <c r="AV45" s="148">
        <f t="shared" si="108"/>
        <v>0</v>
      </c>
      <c r="AW45" s="148">
        <f t="shared" si="108"/>
        <v>0</v>
      </c>
      <c r="AX45" s="148">
        <f t="shared" si="108"/>
        <v>0</v>
      </c>
      <c r="AY45" s="148">
        <f t="shared" si="108"/>
        <v>0</v>
      </c>
      <c r="AZ45" s="373"/>
    </row>
    <row r="46" spans="1:52" ht="21.75" hidden="1" customHeight="1">
      <c r="A46" s="384"/>
      <c r="B46" s="385"/>
      <c r="C46" s="386"/>
      <c r="D46" s="321" t="s">
        <v>285</v>
      </c>
      <c r="E46" s="147"/>
      <c r="F46" s="147"/>
      <c r="G46" s="175" t="e">
        <f t="shared" si="59"/>
        <v>#DIV/0!</v>
      </c>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f t="shared" ref="AF46:AY46" si="109">AF39+AF32+AF25</f>
        <v>0</v>
      </c>
      <c r="AG46" s="148">
        <f t="shared" si="109"/>
        <v>0</v>
      </c>
      <c r="AH46" s="148">
        <f t="shared" si="109"/>
        <v>0</v>
      </c>
      <c r="AI46" s="148">
        <f t="shared" si="109"/>
        <v>0</v>
      </c>
      <c r="AJ46" s="148">
        <f t="shared" si="109"/>
        <v>0</v>
      </c>
      <c r="AK46" s="148">
        <f t="shared" si="109"/>
        <v>0</v>
      </c>
      <c r="AL46" s="148">
        <f t="shared" si="109"/>
        <v>0</v>
      </c>
      <c r="AM46" s="148">
        <f t="shared" si="109"/>
        <v>0</v>
      </c>
      <c r="AN46" s="148">
        <f t="shared" si="109"/>
        <v>0</v>
      </c>
      <c r="AO46" s="148">
        <f t="shared" si="109"/>
        <v>0</v>
      </c>
      <c r="AP46" s="148">
        <f t="shared" si="109"/>
        <v>0</v>
      </c>
      <c r="AQ46" s="148">
        <f t="shared" si="109"/>
        <v>0</v>
      </c>
      <c r="AR46" s="148">
        <f t="shared" si="109"/>
        <v>0</v>
      </c>
      <c r="AS46" s="148">
        <f t="shared" si="109"/>
        <v>0</v>
      </c>
      <c r="AT46" s="148">
        <f t="shared" si="109"/>
        <v>0</v>
      </c>
      <c r="AU46" s="148">
        <f t="shared" si="109"/>
        <v>0</v>
      </c>
      <c r="AV46" s="148">
        <f t="shared" si="109"/>
        <v>0</v>
      </c>
      <c r="AW46" s="148">
        <f t="shared" si="109"/>
        <v>0</v>
      </c>
      <c r="AX46" s="148">
        <f t="shared" si="109"/>
        <v>0</v>
      </c>
      <c r="AY46" s="148">
        <f t="shared" si="109"/>
        <v>0</v>
      </c>
      <c r="AZ46" s="373"/>
    </row>
    <row r="47" spans="1:52" ht="33.75" hidden="1" customHeight="1">
      <c r="A47" s="387"/>
      <c r="B47" s="388"/>
      <c r="C47" s="389"/>
      <c r="D47" s="169" t="s">
        <v>43</v>
      </c>
      <c r="E47" s="147"/>
      <c r="F47" s="147"/>
      <c r="G47" s="175" t="e">
        <f t="shared" si="59"/>
        <v>#DIV/0!</v>
      </c>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f t="shared" ref="AF47:AY47" si="110">AF40+AF33+AF26</f>
        <v>0</v>
      </c>
      <c r="AG47" s="148">
        <f t="shared" si="110"/>
        <v>0</v>
      </c>
      <c r="AH47" s="148">
        <f t="shared" si="110"/>
        <v>0</v>
      </c>
      <c r="AI47" s="148">
        <f t="shared" si="110"/>
        <v>0</v>
      </c>
      <c r="AJ47" s="148">
        <f t="shared" si="110"/>
        <v>0</v>
      </c>
      <c r="AK47" s="148">
        <f t="shared" si="110"/>
        <v>0</v>
      </c>
      <c r="AL47" s="148">
        <f t="shared" si="110"/>
        <v>0</v>
      </c>
      <c r="AM47" s="148">
        <f t="shared" si="110"/>
        <v>0</v>
      </c>
      <c r="AN47" s="148">
        <f t="shared" si="110"/>
        <v>0</v>
      </c>
      <c r="AO47" s="148">
        <f t="shared" si="110"/>
        <v>0</v>
      </c>
      <c r="AP47" s="148">
        <f t="shared" si="110"/>
        <v>0</v>
      </c>
      <c r="AQ47" s="148">
        <f t="shared" si="110"/>
        <v>0</v>
      </c>
      <c r="AR47" s="148">
        <f t="shared" si="110"/>
        <v>0</v>
      </c>
      <c r="AS47" s="148">
        <f t="shared" si="110"/>
        <v>0</v>
      </c>
      <c r="AT47" s="148">
        <f t="shared" si="110"/>
        <v>0</v>
      </c>
      <c r="AU47" s="148">
        <f t="shared" si="110"/>
        <v>0</v>
      </c>
      <c r="AV47" s="148">
        <f t="shared" si="110"/>
        <v>0</v>
      </c>
      <c r="AW47" s="148">
        <f t="shared" si="110"/>
        <v>0</v>
      </c>
      <c r="AX47" s="148">
        <f t="shared" si="110"/>
        <v>0</v>
      </c>
      <c r="AY47" s="148">
        <f t="shared" si="110"/>
        <v>0</v>
      </c>
      <c r="AZ47" s="374"/>
    </row>
    <row r="48" spans="1:52" ht="18.75" hidden="1" customHeight="1">
      <c r="A48" s="378" t="s">
        <v>298</v>
      </c>
      <c r="B48" s="369" t="s">
        <v>300</v>
      </c>
      <c r="C48" s="369" t="s">
        <v>301</v>
      </c>
      <c r="D48" s="174" t="s">
        <v>41</v>
      </c>
      <c r="E48" s="147"/>
      <c r="F48" s="147"/>
      <c r="G48" s="175" t="e">
        <f t="shared" si="59"/>
        <v>#DIV/0!</v>
      </c>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f t="shared" ref="AF48" si="111">AF49+AF50+AF51+AF53+AF54</f>
        <v>0</v>
      </c>
      <c r="AG48" s="168">
        <f t="shared" ref="AG48" si="112">AG49+AG50+AG51+AG53+AG54</f>
        <v>0</v>
      </c>
      <c r="AH48" s="168">
        <f t="shared" ref="AH48" si="113">AH49+AH50+AH51+AH53+AH54</f>
        <v>0</v>
      </c>
      <c r="AI48" s="168" t="e">
        <f>AH48/AE48*100</f>
        <v>#DIV/0!</v>
      </c>
      <c r="AJ48" s="168">
        <f t="shared" ref="AJ48" si="114">AJ49+AJ50+AJ51+AJ53+AJ54</f>
        <v>0</v>
      </c>
      <c r="AK48" s="168">
        <f t="shared" ref="AK48" si="115">AK49+AK50+AK51+AK53+AK54</f>
        <v>0</v>
      </c>
      <c r="AL48" s="168">
        <f t="shared" ref="AL48" si="116">AL49+AL50+AL51+AL53+AL54</f>
        <v>0</v>
      </c>
      <c r="AM48" s="168">
        <f t="shared" ref="AM48" si="117">AM49+AM50+AM51+AM53+AM54</f>
        <v>0</v>
      </c>
      <c r="AN48" s="168" t="e">
        <f>AM48/AJ48*100</f>
        <v>#DIV/0!</v>
      </c>
      <c r="AO48" s="168">
        <f t="shared" ref="AO48" si="118">AO49+AO50+AO51+AO53+AO54</f>
        <v>0</v>
      </c>
      <c r="AP48" s="168">
        <f t="shared" ref="AP48" si="119">AP49+AP50+AP51+AP53+AP54</f>
        <v>0</v>
      </c>
      <c r="AQ48" s="168" t="e">
        <f>AP48/AO48*100</f>
        <v>#DIV/0!</v>
      </c>
      <c r="AR48" s="168">
        <f t="shared" ref="AR48" si="120">AR49+AR50+AR51+AR53+AR54</f>
        <v>0</v>
      </c>
      <c r="AS48" s="168">
        <f t="shared" ref="AS48" si="121">AS49+AS50+AS51+AS53+AS54</f>
        <v>0</v>
      </c>
      <c r="AT48" s="168">
        <f t="shared" ref="AT48" si="122">AT49+AT50+AT51+AT53+AT54</f>
        <v>0</v>
      </c>
      <c r="AU48" s="168">
        <f t="shared" ref="AU48" si="123">AU49+AU50+AU51+AU53+AU54</f>
        <v>0</v>
      </c>
      <c r="AV48" s="168" t="e">
        <f>AU48/AR48*100</f>
        <v>#DIV/0!</v>
      </c>
      <c r="AW48" s="168">
        <f t="shared" ref="AW48" si="124">AW49+AW50+AW51+AW53+AW54</f>
        <v>0</v>
      </c>
      <c r="AX48" s="168">
        <f t="shared" ref="AX48" si="125">AX49+AX50+AX51+AX53+AX54</f>
        <v>0</v>
      </c>
      <c r="AY48" s="168" t="e">
        <f>AX48/AW48*100</f>
        <v>#DIV/0!</v>
      </c>
      <c r="AZ48" s="372"/>
    </row>
    <row r="49" spans="1:52" ht="31.2" hidden="1">
      <c r="A49" s="379"/>
      <c r="B49" s="370"/>
      <c r="C49" s="370"/>
      <c r="D49" s="176" t="s">
        <v>37</v>
      </c>
      <c r="E49" s="147"/>
      <c r="F49" s="147"/>
      <c r="G49" s="175" t="e">
        <f t="shared" si="59"/>
        <v>#DIV/0!</v>
      </c>
      <c r="H49" s="148"/>
      <c r="I49" s="148"/>
      <c r="J49" s="171"/>
      <c r="K49" s="148"/>
      <c r="L49" s="148"/>
      <c r="M49" s="171"/>
      <c r="N49" s="148"/>
      <c r="O49" s="148"/>
      <c r="P49" s="173"/>
      <c r="Q49" s="148"/>
      <c r="R49" s="148"/>
      <c r="S49" s="171"/>
      <c r="T49" s="148"/>
      <c r="U49" s="148"/>
      <c r="V49" s="171"/>
      <c r="W49" s="148"/>
      <c r="X49" s="148"/>
      <c r="Y49" s="171"/>
      <c r="Z49" s="148"/>
      <c r="AA49" s="151"/>
      <c r="AB49" s="172"/>
      <c r="AC49" s="171"/>
      <c r="AD49" s="173"/>
      <c r="AE49" s="148"/>
      <c r="AF49" s="151"/>
      <c r="AG49" s="172"/>
      <c r="AH49" s="177"/>
      <c r="AI49" s="173"/>
      <c r="AJ49" s="148"/>
      <c r="AK49" s="151"/>
      <c r="AL49" s="172"/>
      <c r="AM49" s="177"/>
      <c r="AN49" s="173"/>
      <c r="AO49" s="178"/>
      <c r="AP49" s="148"/>
      <c r="AQ49" s="148"/>
      <c r="AR49" s="148"/>
      <c r="AS49" s="149"/>
      <c r="AT49" s="172"/>
      <c r="AU49" s="177"/>
      <c r="AV49" s="173"/>
      <c r="AW49" s="148"/>
      <c r="AX49" s="150"/>
      <c r="AY49" s="173"/>
      <c r="AZ49" s="373"/>
    </row>
    <row r="50" spans="1:52" ht="63" hidden="1" customHeight="1">
      <c r="A50" s="379"/>
      <c r="B50" s="370"/>
      <c r="C50" s="370"/>
      <c r="D50" s="179" t="s">
        <v>2</v>
      </c>
      <c r="E50" s="147"/>
      <c r="F50" s="147"/>
      <c r="G50" s="175" t="e">
        <f t="shared" si="59"/>
        <v>#DIV/0!</v>
      </c>
      <c r="H50" s="153"/>
      <c r="I50" s="153"/>
      <c r="J50" s="154"/>
      <c r="K50" s="153"/>
      <c r="L50" s="153"/>
      <c r="M50" s="154"/>
      <c r="N50" s="153"/>
      <c r="O50" s="153"/>
      <c r="P50" s="181"/>
      <c r="Q50" s="153"/>
      <c r="R50" s="153"/>
      <c r="S50" s="154"/>
      <c r="T50" s="153"/>
      <c r="U50" s="153"/>
      <c r="V50" s="154"/>
      <c r="W50" s="153"/>
      <c r="X50" s="153"/>
      <c r="Y50" s="154"/>
      <c r="Z50" s="153"/>
      <c r="AA50" s="157"/>
      <c r="AB50" s="158"/>
      <c r="AC50" s="154"/>
      <c r="AD50" s="181"/>
      <c r="AE50" s="153"/>
      <c r="AF50" s="157"/>
      <c r="AG50" s="158"/>
      <c r="AH50" s="182"/>
      <c r="AI50" s="181"/>
      <c r="AJ50" s="153"/>
      <c r="AK50" s="157"/>
      <c r="AL50" s="158"/>
      <c r="AM50" s="182"/>
      <c r="AN50" s="181"/>
      <c r="AO50" s="160"/>
      <c r="AP50" s="154"/>
      <c r="AQ50" s="154"/>
      <c r="AR50" s="153"/>
      <c r="AS50" s="155"/>
      <c r="AT50" s="158"/>
      <c r="AU50" s="182"/>
      <c r="AV50" s="181"/>
      <c r="AW50" s="153"/>
      <c r="AX50" s="156"/>
      <c r="AY50" s="181"/>
      <c r="AZ50" s="373"/>
    </row>
    <row r="51" spans="1:52" ht="21.75" hidden="1" customHeight="1">
      <c r="A51" s="379"/>
      <c r="B51" s="370"/>
      <c r="C51" s="370"/>
      <c r="D51" s="321" t="s">
        <v>284</v>
      </c>
      <c r="E51" s="147"/>
      <c r="F51" s="147"/>
      <c r="G51" s="175" t="e">
        <f t="shared" si="59"/>
        <v>#DIV/0!</v>
      </c>
      <c r="H51" s="153"/>
      <c r="I51" s="153"/>
      <c r="J51" s="154"/>
      <c r="K51" s="153"/>
      <c r="L51" s="153"/>
      <c r="M51" s="154"/>
      <c r="N51" s="153"/>
      <c r="O51" s="153"/>
      <c r="P51" s="181"/>
      <c r="Q51" s="153"/>
      <c r="R51" s="153"/>
      <c r="S51" s="154"/>
      <c r="T51" s="153"/>
      <c r="U51" s="153"/>
      <c r="V51" s="154"/>
      <c r="W51" s="153"/>
      <c r="X51" s="153"/>
      <c r="Y51" s="154"/>
      <c r="Z51" s="153"/>
      <c r="AA51" s="157"/>
      <c r="AB51" s="158"/>
      <c r="AC51" s="154"/>
      <c r="AD51" s="181"/>
      <c r="AE51" s="153"/>
      <c r="AF51" s="157"/>
      <c r="AG51" s="158"/>
      <c r="AH51" s="182"/>
      <c r="AI51" s="181"/>
      <c r="AJ51" s="153"/>
      <c r="AK51" s="157"/>
      <c r="AL51" s="158"/>
      <c r="AM51" s="182"/>
      <c r="AN51" s="181"/>
      <c r="AO51" s="153"/>
      <c r="AP51" s="182"/>
      <c r="AQ51" s="181"/>
      <c r="AR51" s="153"/>
      <c r="AS51" s="157"/>
      <c r="AT51" s="158"/>
      <c r="AU51" s="182"/>
      <c r="AV51" s="181"/>
      <c r="AW51" s="153"/>
      <c r="AX51" s="156"/>
      <c r="AY51" s="159"/>
      <c r="AZ51" s="373"/>
    </row>
    <row r="52" spans="1:52" ht="87.75" hidden="1" customHeight="1">
      <c r="A52" s="379"/>
      <c r="B52" s="370"/>
      <c r="C52" s="370"/>
      <c r="D52" s="321" t="s">
        <v>289</v>
      </c>
      <c r="E52" s="147"/>
      <c r="F52" s="147"/>
      <c r="G52" s="175" t="e">
        <f t="shared" si="59"/>
        <v>#DIV/0!</v>
      </c>
      <c r="H52" s="162"/>
      <c r="I52" s="162"/>
      <c r="J52" s="161"/>
      <c r="K52" s="162"/>
      <c r="L52" s="162"/>
      <c r="M52" s="161"/>
      <c r="N52" s="162"/>
      <c r="O52" s="162"/>
      <c r="P52" s="167"/>
      <c r="Q52" s="162"/>
      <c r="R52" s="162"/>
      <c r="S52" s="161"/>
      <c r="T52" s="162"/>
      <c r="U52" s="162"/>
      <c r="V52" s="161"/>
      <c r="W52" s="162"/>
      <c r="X52" s="162"/>
      <c r="Y52" s="161"/>
      <c r="Z52" s="162"/>
      <c r="AA52" s="164"/>
      <c r="AB52" s="165"/>
      <c r="AC52" s="161"/>
      <c r="AD52" s="167"/>
      <c r="AE52" s="162"/>
      <c r="AF52" s="164"/>
      <c r="AG52" s="165"/>
      <c r="AH52" s="185"/>
      <c r="AI52" s="167"/>
      <c r="AJ52" s="162"/>
      <c r="AK52" s="164"/>
      <c r="AL52" s="165"/>
      <c r="AM52" s="185"/>
      <c r="AN52" s="167"/>
      <c r="AO52" s="162"/>
      <c r="AP52" s="185"/>
      <c r="AQ52" s="167"/>
      <c r="AR52" s="162"/>
      <c r="AS52" s="166"/>
      <c r="AT52" s="165"/>
      <c r="AU52" s="185"/>
      <c r="AV52" s="167"/>
      <c r="AW52" s="162"/>
      <c r="AX52" s="163"/>
      <c r="AY52" s="167"/>
      <c r="AZ52" s="373"/>
    </row>
    <row r="53" spans="1:52" ht="21.75" hidden="1" customHeight="1">
      <c r="A53" s="379"/>
      <c r="B53" s="370"/>
      <c r="C53" s="370"/>
      <c r="D53" s="321" t="s">
        <v>285</v>
      </c>
      <c r="E53" s="147"/>
      <c r="F53" s="147"/>
      <c r="G53" s="175" t="e">
        <f t="shared" si="59"/>
        <v>#DIV/0!</v>
      </c>
      <c r="H53" s="162"/>
      <c r="I53" s="162"/>
      <c r="J53" s="161"/>
      <c r="K53" s="162"/>
      <c r="L53" s="162"/>
      <c r="M53" s="161"/>
      <c r="N53" s="162"/>
      <c r="O53" s="162"/>
      <c r="P53" s="167"/>
      <c r="Q53" s="162"/>
      <c r="R53" s="162"/>
      <c r="S53" s="161"/>
      <c r="T53" s="162"/>
      <c r="U53" s="162"/>
      <c r="V53" s="161"/>
      <c r="W53" s="162"/>
      <c r="X53" s="162"/>
      <c r="Y53" s="161"/>
      <c r="Z53" s="162"/>
      <c r="AA53" s="164"/>
      <c r="AB53" s="165"/>
      <c r="AC53" s="161"/>
      <c r="AD53" s="167"/>
      <c r="AE53" s="162"/>
      <c r="AF53" s="164"/>
      <c r="AG53" s="165"/>
      <c r="AH53" s="185"/>
      <c r="AI53" s="167"/>
      <c r="AJ53" s="162"/>
      <c r="AK53" s="164"/>
      <c r="AL53" s="165"/>
      <c r="AM53" s="185"/>
      <c r="AN53" s="167"/>
      <c r="AO53" s="162"/>
      <c r="AP53" s="185"/>
      <c r="AQ53" s="167"/>
      <c r="AR53" s="162"/>
      <c r="AS53" s="166"/>
      <c r="AT53" s="165"/>
      <c r="AU53" s="185"/>
      <c r="AV53" s="167"/>
      <c r="AW53" s="162"/>
      <c r="AX53" s="163"/>
      <c r="AY53" s="167"/>
      <c r="AZ53" s="373"/>
    </row>
    <row r="54" spans="1:52" ht="33.75" hidden="1" customHeight="1">
      <c r="A54" s="380"/>
      <c r="B54" s="371"/>
      <c r="C54" s="371"/>
      <c r="D54" s="169" t="s">
        <v>43</v>
      </c>
      <c r="E54" s="147"/>
      <c r="F54" s="147"/>
      <c r="G54" s="175" t="e">
        <f t="shared" si="59"/>
        <v>#DIV/0!</v>
      </c>
      <c r="H54" s="148"/>
      <c r="I54" s="148"/>
      <c r="J54" s="171"/>
      <c r="K54" s="148"/>
      <c r="L54" s="148"/>
      <c r="M54" s="171"/>
      <c r="N54" s="148"/>
      <c r="O54" s="148"/>
      <c r="P54" s="173"/>
      <c r="Q54" s="148"/>
      <c r="R54" s="148"/>
      <c r="S54" s="171"/>
      <c r="T54" s="148"/>
      <c r="U54" s="148"/>
      <c r="V54" s="171"/>
      <c r="W54" s="148"/>
      <c r="X54" s="148"/>
      <c r="Y54" s="171"/>
      <c r="Z54" s="148"/>
      <c r="AA54" s="151"/>
      <c r="AB54" s="172"/>
      <c r="AC54" s="171"/>
      <c r="AD54" s="173"/>
      <c r="AE54" s="148"/>
      <c r="AF54" s="151"/>
      <c r="AG54" s="172"/>
      <c r="AH54" s="177"/>
      <c r="AI54" s="173"/>
      <c r="AJ54" s="148"/>
      <c r="AK54" s="151"/>
      <c r="AL54" s="172"/>
      <c r="AM54" s="177"/>
      <c r="AN54" s="173"/>
      <c r="AO54" s="148"/>
      <c r="AP54" s="177"/>
      <c r="AQ54" s="173"/>
      <c r="AR54" s="148"/>
      <c r="AS54" s="149"/>
      <c r="AT54" s="172"/>
      <c r="AU54" s="177"/>
      <c r="AV54" s="173"/>
      <c r="AW54" s="148"/>
      <c r="AX54" s="148"/>
      <c r="AY54" s="173"/>
      <c r="AZ54" s="374"/>
    </row>
    <row r="55" spans="1:52" ht="18.75" hidden="1" customHeight="1">
      <c r="A55" s="393" t="s">
        <v>299</v>
      </c>
      <c r="B55" s="394"/>
      <c r="C55" s="395"/>
      <c r="D55" s="174" t="s">
        <v>41</v>
      </c>
      <c r="E55" s="147"/>
      <c r="F55" s="147"/>
      <c r="G55" s="175" t="e">
        <f t="shared" si="59"/>
        <v>#DIV/0!</v>
      </c>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372"/>
    </row>
    <row r="56" spans="1:52" ht="31.2" hidden="1">
      <c r="A56" s="396"/>
      <c r="B56" s="397"/>
      <c r="C56" s="398"/>
      <c r="D56" s="176" t="s">
        <v>37</v>
      </c>
      <c r="E56" s="147"/>
      <c r="F56" s="147"/>
      <c r="G56" s="175" t="e">
        <f t="shared" si="59"/>
        <v>#DIV/0!</v>
      </c>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373"/>
    </row>
    <row r="57" spans="1:52" ht="64.5" hidden="1" customHeight="1">
      <c r="A57" s="396"/>
      <c r="B57" s="397"/>
      <c r="C57" s="398"/>
      <c r="D57" s="179" t="s">
        <v>2</v>
      </c>
      <c r="E57" s="147"/>
      <c r="F57" s="147"/>
      <c r="G57" s="175" t="e">
        <f t="shared" si="59"/>
        <v>#DIV/0!</v>
      </c>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373"/>
    </row>
    <row r="58" spans="1:52" ht="21.75" hidden="1" customHeight="1">
      <c r="A58" s="396"/>
      <c r="B58" s="397"/>
      <c r="C58" s="398"/>
      <c r="D58" s="321" t="s">
        <v>284</v>
      </c>
      <c r="E58" s="147"/>
      <c r="F58" s="147"/>
      <c r="G58" s="175" t="e">
        <f t="shared" si="59"/>
        <v>#DIV/0!</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373"/>
    </row>
    <row r="59" spans="1:52" ht="87.75" hidden="1" customHeight="1">
      <c r="A59" s="396"/>
      <c r="B59" s="397"/>
      <c r="C59" s="398"/>
      <c r="D59" s="321" t="s">
        <v>289</v>
      </c>
      <c r="E59" s="147"/>
      <c r="F59" s="147"/>
      <c r="G59" s="175" t="e">
        <f t="shared" si="59"/>
        <v>#DIV/0!</v>
      </c>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373"/>
    </row>
    <row r="60" spans="1:52" ht="21.75" hidden="1" customHeight="1">
      <c r="A60" s="396"/>
      <c r="B60" s="397"/>
      <c r="C60" s="398"/>
      <c r="D60" s="321" t="s">
        <v>285</v>
      </c>
      <c r="E60" s="147"/>
      <c r="F60" s="147"/>
      <c r="G60" s="175" t="e">
        <f t="shared" si="59"/>
        <v>#DIV/0!</v>
      </c>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373"/>
    </row>
    <row r="61" spans="1:52" ht="33.75" hidden="1" customHeight="1">
      <c r="A61" s="399"/>
      <c r="B61" s="400"/>
      <c r="C61" s="401"/>
      <c r="D61" s="169" t="s">
        <v>43</v>
      </c>
      <c r="E61" s="147"/>
      <c r="F61" s="147"/>
      <c r="G61" s="175" t="e">
        <f t="shared" si="59"/>
        <v>#DIV/0!</v>
      </c>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374"/>
    </row>
    <row r="62" spans="1:52" ht="18.75" customHeight="1">
      <c r="A62" s="378" t="s">
        <v>261</v>
      </c>
      <c r="B62" s="369" t="s">
        <v>395</v>
      </c>
      <c r="C62" s="369" t="s">
        <v>301</v>
      </c>
      <c r="D62" s="174" t="s">
        <v>41</v>
      </c>
      <c r="E62" s="147">
        <f>E64+E65</f>
        <v>979.31979999999999</v>
      </c>
      <c r="F62" s="147">
        <f>I62+L62+O62+R62+U62+X62+AA62+AF62+AK62+AP62+AS62+AX62</f>
        <v>0</v>
      </c>
      <c r="G62" s="175">
        <f>F62/E62</f>
        <v>0</v>
      </c>
      <c r="H62" s="168">
        <v>0</v>
      </c>
      <c r="I62" s="168">
        <v>0</v>
      </c>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f t="shared" ref="AP62" si="126">AP63+AP64+AP65+AP67+AP68</f>
        <v>0</v>
      </c>
      <c r="AQ62" s="168"/>
      <c r="AR62" s="168"/>
      <c r="AS62" s="168"/>
      <c r="AT62" s="168"/>
      <c r="AU62" s="168"/>
      <c r="AV62" s="168"/>
      <c r="AW62" s="147">
        <f>AW63+AW64+AW65</f>
        <v>979.31979999999999</v>
      </c>
      <c r="AX62" s="168">
        <f t="shared" ref="AX62" si="127">AX63+AX64+AX65+AX67+AX68</f>
        <v>0</v>
      </c>
      <c r="AY62" s="168">
        <f>AX62/AW62*100</f>
        <v>0</v>
      </c>
      <c r="AZ62" s="372"/>
    </row>
    <row r="63" spans="1:52" ht="31.2">
      <c r="A63" s="379"/>
      <c r="B63" s="370"/>
      <c r="C63" s="370"/>
      <c r="D63" s="176" t="s">
        <v>37</v>
      </c>
      <c r="E63" s="147">
        <f t="shared" ref="E63" si="128">H63+K63+N63+Q63+T63+W63+Z63+AE63+AJ63+AO63+AR63+AW63</f>
        <v>0</v>
      </c>
      <c r="F63" s="147">
        <f t="shared" ref="E63:F68" si="129">I63+L63+O63+R63+U63+X63+AA63+AF63+AK63+AP63+AS63+AX63</f>
        <v>0</v>
      </c>
      <c r="G63" s="175"/>
      <c r="H63" s="148">
        <v>0</v>
      </c>
      <c r="I63" s="148">
        <v>0</v>
      </c>
      <c r="J63" s="171"/>
      <c r="K63" s="148"/>
      <c r="L63" s="148"/>
      <c r="M63" s="171"/>
      <c r="N63" s="148"/>
      <c r="O63" s="148"/>
      <c r="P63" s="173"/>
      <c r="Q63" s="148"/>
      <c r="R63" s="148"/>
      <c r="S63" s="171"/>
      <c r="T63" s="148"/>
      <c r="U63" s="148"/>
      <c r="V63" s="171"/>
      <c r="W63" s="148"/>
      <c r="X63" s="148"/>
      <c r="Y63" s="171"/>
      <c r="Z63" s="148"/>
      <c r="AA63" s="151"/>
      <c r="AB63" s="172"/>
      <c r="AC63" s="171"/>
      <c r="AD63" s="173"/>
      <c r="AE63" s="148"/>
      <c r="AF63" s="151"/>
      <c r="AG63" s="172"/>
      <c r="AH63" s="177"/>
      <c r="AI63" s="173"/>
      <c r="AJ63" s="148"/>
      <c r="AK63" s="151"/>
      <c r="AL63" s="172"/>
      <c r="AM63" s="177"/>
      <c r="AN63" s="173"/>
      <c r="AO63" s="178"/>
      <c r="AP63" s="148"/>
      <c r="AQ63" s="148"/>
      <c r="AR63" s="148"/>
      <c r="AS63" s="149"/>
      <c r="AT63" s="172"/>
      <c r="AU63" s="177"/>
      <c r="AV63" s="173"/>
      <c r="AW63" s="147">
        <f t="shared" ref="AW63" si="130">AZ63+BC63+BF63+BI63+BL63+BO63+BR63+BW63+CB63+CG63+CJ63+CO63</f>
        <v>0</v>
      </c>
      <c r="AX63" s="150"/>
      <c r="AY63" s="173"/>
      <c r="AZ63" s="373"/>
    </row>
    <row r="64" spans="1:52" ht="64.5" customHeight="1">
      <c r="A64" s="379"/>
      <c r="B64" s="370"/>
      <c r="C64" s="370"/>
      <c r="D64" s="179" t="s">
        <v>2</v>
      </c>
      <c r="E64" s="147">
        <f>H64+K64+N64+Q64+T64+W64+Z64+AE64+AJ64+AO64+AR64+AW64</f>
        <v>871.59479999999996</v>
      </c>
      <c r="F64" s="147">
        <f t="shared" si="129"/>
        <v>0</v>
      </c>
      <c r="G64" s="175">
        <f t="shared" ref="G64:G65" si="131">F64/E64</f>
        <v>0</v>
      </c>
      <c r="H64" s="153">
        <v>0</v>
      </c>
      <c r="I64" s="153">
        <v>0</v>
      </c>
      <c r="J64" s="154"/>
      <c r="K64" s="153"/>
      <c r="L64" s="153"/>
      <c r="M64" s="154"/>
      <c r="N64" s="153"/>
      <c r="O64" s="153"/>
      <c r="P64" s="181"/>
      <c r="Q64" s="153"/>
      <c r="R64" s="153"/>
      <c r="S64" s="154"/>
      <c r="T64" s="153"/>
      <c r="U64" s="153"/>
      <c r="V64" s="154"/>
      <c r="W64" s="153"/>
      <c r="X64" s="153"/>
      <c r="Y64" s="154"/>
      <c r="Z64" s="153"/>
      <c r="AA64" s="157"/>
      <c r="AB64" s="158"/>
      <c r="AC64" s="154"/>
      <c r="AD64" s="181"/>
      <c r="AE64" s="153"/>
      <c r="AF64" s="157"/>
      <c r="AG64" s="158"/>
      <c r="AH64" s="182"/>
      <c r="AI64" s="181"/>
      <c r="AJ64" s="153"/>
      <c r="AK64" s="157"/>
      <c r="AL64" s="158"/>
      <c r="AM64" s="182"/>
      <c r="AN64" s="181"/>
      <c r="AO64" s="160"/>
      <c r="AP64" s="154"/>
      <c r="AQ64" s="154"/>
      <c r="AR64" s="153"/>
      <c r="AS64" s="155"/>
      <c r="AT64" s="158"/>
      <c r="AU64" s="182"/>
      <c r="AV64" s="181"/>
      <c r="AW64" s="328">
        <v>871.59479999999996</v>
      </c>
      <c r="AX64" s="156"/>
      <c r="AY64" s="168">
        <f>AX64/AW64*100</f>
        <v>0</v>
      </c>
      <c r="AZ64" s="373"/>
    </row>
    <row r="65" spans="1:52" ht="21.75" customHeight="1">
      <c r="A65" s="379"/>
      <c r="B65" s="370"/>
      <c r="C65" s="370"/>
      <c r="D65" s="321" t="s">
        <v>284</v>
      </c>
      <c r="E65" s="147">
        <f t="shared" si="129"/>
        <v>107.72499999999999</v>
      </c>
      <c r="F65" s="147">
        <f t="shared" si="129"/>
        <v>0</v>
      </c>
      <c r="G65" s="175">
        <f t="shared" si="131"/>
        <v>0</v>
      </c>
      <c r="H65" s="153">
        <v>0</v>
      </c>
      <c r="I65" s="153">
        <v>0</v>
      </c>
      <c r="J65" s="154"/>
      <c r="K65" s="153"/>
      <c r="L65" s="153"/>
      <c r="M65" s="154"/>
      <c r="N65" s="153"/>
      <c r="O65" s="153"/>
      <c r="P65" s="181"/>
      <c r="Q65" s="153"/>
      <c r="R65" s="153"/>
      <c r="S65" s="154"/>
      <c r="T65" s="153"/>
      <c r="U65" s="153"/>
      <c r="V65" s="154"/>
      <c r="W65" s="153"/>
      <c r="X65" s="153"/>
      <c r="Y65" s="154"/>
      <c r="Z65" s="153"/>
      <c r="AA65" s="157"/>
      <c r="AB65" s="158"/>
      <c r="AC65" s="154"/>
      <c r="AD65" s="181"/>
      <c r="AE65" s="153"/>
      <c r="AF65" s="157"/>
      <c r="AG65" s="158"/>
      <c r="AH65" s="182"/>
      <c r="AI65" s="181"/>
      <c r="AJ65" s="153"/>
      <c r="AK65" s="157"/>
      <c r="AL65" s="158"/>
      <c r="AM65" s="182"/>
      <c r="AN65" s="181"/>
      <c r="AO65" s="153"/>
      <c r="AP65" s="182"/>
      <c r="AQ65" s="181"/>
      <c r="AR65" s="153"/>
      <c r="AS65" s="157"/>
      <c r="AT65" s="158"/>
      <c r="AU65" s="182"/>
      <c r="AV65" s="181"/>
      <c r="AW65" s="328">
        <v>107.72499999999999</v>
      </c>
      <c r="AX65" s="156"/>
      <c r="AY65" s="168">
        <f>AX65/AW65*100</f>
        <v>0</v>
      </c>
      <c r="AZ65" s="373"/>
    </row>
    <row r="66" spans="1:52" ht="87.75" customHeight="1">
      <c r="A66" s="379"/>
      <c r="B66" s="370"/>
      <c r="C66" s="370"/>
      <c r="D66" s="321" t="s">
        <v>289</v>
      </c>
      <c r="E66" s="273"/>
      <c r="F66" s="147">
        <f t="shared" si="129"/>
        <v>0</v>
      </c>
      <c r="G66" s="175"/>
      <c r="H66" s="162">
        <v>0</v>
      </c>
      <c r="I66" s="162">
        <v>0</v>
      </c>
      <c r="J66" s="161"/>
      <c r="K66" s="162"/>
      <c r="L66" s="162"/>
      <c r="M66" s="161"/>
      <c r="N66" s="162"/>
      <c r="O66" s="162"/>
      <c r="P66" s="167"/>
      <c r="Q66" s="162"/>
      <c r="R66" s="162"/>
      <c r="S66" s="161"/>
      <c r="T66" s="162"/>
      <c r="U66" s="162"/>
      <c r="V66" s="161"/>
      <c r="W66" s="162"/>
      <c r="X66" s="162"/>
      <c r="Y66" s="161"/>
      <c r="Z66" s="162"/>
      <c r="AA66" s="164"/>
      <c r="AB66" s="165"/>
      <c r="AC66" s="161"/>
      <c r="AD66" s="167"/>
      <c r="AE66" s="162"/>
      <c r="AF66" s="164"/>
      <c r="AG66" s="165"/>
      <c r="AH66" s="185"/>
      <c r="AI66" s="167"/>
      <c r="AJ66" s="162"/>
      <c r="AK66" s="164"/>
      <c r="AL66" s="165"/>
      <c r="AM66" s="185"/>
      <c r="AN66" s="167"/>
      <c r="AO66" s="162"/>
      <c r="AP66" s="185"/>
      <c r="AQ66" s="167"/>
      <c r="AR66" s="162"/>
      <c r="AS66" s="166"/>
      <c r="AT66" s="165"/>
      <c r="AU66" s="185"/>
      <c r="AV66" s="167"/>
      <c r="AW66" s="327"/>
      <c r="AX66" s="163"/>
      <c r="AY66" s="167"/>
      <c r="AZ66" s="373"/>
    </row>
    <row r="67" spans="1:52" ht="21.75" customHeight="1">
      <c r="A67" s="379"/>
      <c r="B67" s="370"/>
      <c r="C67" s="370"/>
      <c r="D67" s="321" t="s">
        <v>285</v>
      </c>
      <c r="E67" s="147">
        <f t="shared" ref="E67:E68" si="132">H67+K67+N67+Q67+T67+W67+Z67+AE67+AJ67+AO67+AR67+AW67</f>
        <v>0</v>
      </c>
      <c r="F67" s="147">
        <f t="shared" si="129"/>
        <v>0</v>
      </c>
      <c r="G67" s="175"/>
      <c r="H67" s="162">
        <v>0</v>
      </c>
      <c r="I67" s="162">
        <v>0</v>
      </c>
      <c r="J67" s="161"/>
      <c r="K67" s="162"/>
      <c r="L67" s="162"/>
      <c r="M67" s="161"/>
      <c r="N67" s="162"/>
      <c r="O67" s="162"/>
      <c r="P67" s="167"/>
      <c r="Q67" s="162"/>
      <c r="R67" s="162"/>
      <c r="S67" s="161"/>
      <c r="T67" s="162"/>
      <c r="U67" s="162"/>
      <c r="V67" s="161"/>
      <c r="W67" s="162"/>
      <c r="X67" s="162"/>
      <c r="Y67" s="161"/>
      <c r="Z67" s="162"/>
      <c r="AA67" s="164"/>
      <c r="AB67" s="165"/>
      <c r="AC67" s="161"/>
      <c r="AD67" s="167"/>
      <c r="AE67" s="162"/>
      <c r="AF67" s="164"/>
      <c r="AG67" s="165"/>
      <c r="AH67" s="185"/>
      <c r="AI67" s="167"/>
      <c r="AJ67" s="162"/>
      <c r="AK67" s="164"/>
      <c r="AL67" s="165"/>
      <c r="AM67" s="185"/>
      <c r="AN67" s="167"/>
      <c r="AO67" s="162"/>
      <c r="AP67" s="185"/>
      <c r="AQ67" s="167"/>
      <c r="AR67" s="162"/>
      <c r="AS67" s="166"/>
      <c r="AT67" s="165"/>
      <c r="AU67" s="185"/>
      <c r="AV67" s="167"/>
      <c r="AW67" s="162"/>
      <c r="AX67" s="163"/>
      <c r="AY67" s="167"/>
      <c r="AZ67" s="373"/>
    </row>
    <row r="68" spans="1:52" ht="33.75" customHeight="1">
      <c r="A68" s="380"/>
      <c r="B68" s="371"/>
      <c r="C68" s="371"/>
      <c r="D68" s="169" t="s">
        <v>43</v>
      </c>
      <c r="E68" s="147">
        <f t="shared" si="132"/>
        <v>0</v>
      </c>
      <c r="F68" s="147">
        <f t="shared" si="129"/>
        <v>0</v>
      </c>
      <c r="G68" s="175"/>
      <c r="H68" s="148">
        <v>0</v>
      </c>
      <c r="I68" s="148">
        <v>0</v>
      </c>
      <c r="J68" s="171"/>
      <c r="K68" s="148"/>
      <c r="L68" s="148"/>
      <c r="M68" s="171"/>
      <c r="N68" s="148"/>
      <c r="O68" s="148"/>
      <c r="P68" s="173"/>
      <c r="Q68" s="148"/>
      <c r="R68" s="148"/>
      <c r="S68" s="171"/>
      <c r="T68" s="148"/>
      <c r="U68" s="148"/>
      <c r="V68" s="171"/>
      <c r="W68" s="148"/>
      <c r="X68" s="148"/>
      <c r="Y68" s="171"/>
      <c r="Z68" s="148"/>
      <c r="AA68" s="151"/>
      <c r="AB68" s="172"/>
      <c r="AC68" s="171"/>
      <c r="AD68" s="173"/>
      <c r="AE68" s="148"/>
      <c r="AF68" s="151"/>
      <c r="AG68" s="172"/>
      <c r="AH68" s="177"/>
      <c r="AI68" s="173"/>
      <c r="AJ68" s="148"/>
      <c r="AK68" s="151"/>
      <c r="AL68" s="172"/>
      <c r="AM68" s="177"/>
      <c r="AN68" s="173"/>
      <c r="AO68" s="148"/>
      <c r="AP68" s="177"/>
      <c r="AQ68" s="173"/>
      <c r="AR68" s="148"/>
      <c r="AS68" s="149"/>
      <c r="AT68" s="172"/>
      <c r="AU68" s="177"/>
      <c r="AV68" s="173"/>
      <c r="AW68" s="148"/>
      <c r="AX68" s="148"/>
      <c r="AY68" s="173"/>
      <c r="AZ68" s="374"/>
    </row>
    <row r="69" spans="1:52" ht="18.75" customHeight="1">
      <c r="A69" s="378" t="s">
        <v>261</v>
      </c>
      <c r="B69" s="369" t="s">
        <v>396</v>
      </c>
      <c r="C69" s="369" t="s">
        <v>301</v>
      </c>
      <c r="D69" s="174" t="s">
        <v>41</v>
      </c>
      <c r="E69" s="147">
        <f>E71+E72</f>
        <v>979.31979999999999</v>
      </c>
      <c r="F69" s="147">
        <f>I69+L69+O69+R69+U69+X69+AA69+AF69+AK69+AP69+AS69+AX69</f>
        <v>0</v>
      </c>
      <c r="G69" s="175">
        <f>F69/E69</f>
        <v>0</v>
      </c>
      <c r="H69" s="168">
        <v>0</v>
      </c>
      <c r="I69" s="168">
        <v>0</v>
      </c>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8"/>
      <c r="AO69" s="168"/>
      <c r="AP69" s="168">
        <f t="shared" ref="AP69" si="133">AP70+AP71+AP72+AP74+AP75</f>
        <v>0</v>
      </c>
      <c r="AQ69" s="168"/>
      <c r="AR69" s="168"/>
      <c r="AS69" s="168"/>
      <c r="AT69" s="168"/>
      <c r="AU69" s="168"/>
      <c r="AV69" s="168"/>
      <c r="AW69" s="147">
        <f>AW70+AW71+AW72</f>
        <v>979.31979999999999</v>
      </c>
      <c r="AX69" s="168">
        <f t="shared" ref="AX69" si="134">AX70+AX71+AX72+AX74+AX75</f>
        <v>0</v>
      </c>
      <c r="AY69" s="168">
        <f>AX69/AW69*100</f>
        <v>0</v>
      </c>
      <c r="AZ69" s="372"/>
    </row>
    <row r="70" spans="1:52" ht="31.2">
      <c r="A70" s="379"/>
      <c r="B70" s="370"/>
      <c r="C70" s="370"/>
      <c r="D70" s="176" t="s">
        <v>37</v>
      </c>
      <c r="E70" s="147">
        <f t="shared" ref="E70" si="135">H70+K70+N70+Q70+T70+W70+Z70+AE70+AJ70+AO70+AR70+AW70</f>
        <v>0</v>
      </c>
      <c r="F70" s="147">
        <f t="shared" ref="E70:F75" si="136">I70+L70+O70+R70+U70+X70+AA70+AF70+AK70+AP70+AS70+AX70</f>
        <v>0</v>
      </c>
      <c r="G70" s="175"/>
      <c r="H70" s="148">
        <v>0</v>
      </c>
      <c r="I70" s="148">
        <v>0</v>
      </c>
      <c r="J70" s="171"/>
      <c r="K70" s="148"/>
      <c r="L70" s="148"/>
      <c r="M70" s="171"/>
      <c r="N70" s="148"/>
      <c r="O70" s="148"/>
      <c r="P70" s="173"/>
      <c r="Q70" s="148"/>
      <c r="R70" s="148"/>
      <c r="S70" s="171"/>
      <c r="T70" s="148"/>
      <c r="U70" s="148"/>
      <c r="V70" s="171"/>
      <c r="W70" s="148"/>
      <c r="X70" s="148"/>
      <c r="Y70" s="171"/>
      <c r="Z70" s="148"/>
      <c r="AA70" s="151"/>
      <c r="AB70" s="172"/>
      <c r="AC70" s="171"/>
      <c r="AD70" s="173"/>
      <c r="AE70" s="148"/>
      <c r="AF70" s="151"/>
      <c r="AG70" s="172"/>
      <c r="AH70" s="177"/>
      <c r="AI70" s="173"/>
      <c r="AJ70" s="148"/>
      <c r="AK70" s="151"/>
      <c r="AL70" s="172"/>
      <c r="AM70" s="177"/>
      <c r="AN70" s="173"/>
      <c r="AO70" s="178"/>
      <c r="AP70" s="148"/>
      <c r="AQ70" s="148"/>
      <c r="AR70" s="148"/>
      <c r="AS70" s="149"/>
      <c r="AT70" s="172"/>
      <c r="AU70" s="177"/>
      <c r="AV70" s="173"/>
      <c r="AW70" s="147">
        <f t="shared" ref="AW70" si="137">AZ70+BC70+BF70+BI70+BL70+BO70+BR70+BW70+CB70+CG70+CJ70+CO70</f>
        <v>0</v>
      </c>
      <c r="AX70" s="150"/>
      <c r="AY70" s="173"/>
      <c r="AZ70" s="373"/>
    </row>
    <row r="71" spans="1:52" ht="64.5" customHeight="1">
      <c r="A71" s="379"/>
      <c r="B71" s="370"/>
      <c r="C71" s="370"/>
      <c r="D71" s="179" t="s">
        <v>2</v>
      </c>
      <c r="E71" s="147">
        <f t="shared" si="136"/>
        <v>871.59479999999996</v>
      </c>
      <c r="F71" s="147">
        <f t="shared" si="136"/>
        <v>0</v>
      </c>
      <c r="G71" s="175">
        <f t="shared" ref="G71:G72" si="138">F71/E71</f>
        <v>0</v>
      </c>
      <c r="H71" s="153">
        <v>0</v>
      </c>
      <c r="I71" s="153">
        <v>0</v>
      </c>
      <c r="J71" s="154"/>
      <c r="K71" s="153"/>
      <c r="L71" s="153"/>
      <c r="M71" s="154"/>
      <c r="N71" s="153"/>
      <c r="O71" s="153"/>
      <c r="P71" s="181"/>
      <c r="Q71" s="153"/>
      <c r="R71" s="153"/>
      <c r="S71" s="154"/>
      <c r="T71" s="153"/>
      <c r="U71" s="153"/>
      <c r="V71" s="154"/>
      <c r="W71" s="153"/>
      <c r="X71" s="153"/>
      <c r="Y71" s="154"/>
      <c r="Z71" s="153"/>
      <c r="AA71" s="157"/>
      <c r="AB71" s="158"/>
      <c r="AC71" s="154"/>
      <c r="AD71" s="181"/>
      <c r="AE71" s="153"/>
      <c r="AF71" s="157"/>
      <c r="AG71" s="158"/>
      <c r="AH71" s="182"/>
      <c r="AI71" s="181"/>
      <c r="AJ71" s="153"/>
      <c r="AK71" s="157"/>
      <c r="AL71" s="158"/>
      <c r="AM71" s="182"/>
      <c r="AN71" s="181"/>
      <c r="AO71" s="160"/>
      <c r="AP71" s="154"/>
      <c r="AQ71" s="154"/>
      <c r="AR71" s="153"/>
      <c r="AS71" s="155"/>
      <c r="AT71" s="158"/>
      <c r="AU71" s="182"/>
      <c r="AV71" s="181"/>
      <c r="AW71" s="328">
        <v>871.59479999999996</v>
      </c>
      <c r="AX71" s="156"/>
      <c r="AY71" s="168">
        <f>AX71/AW71*100</f>
        <v>0</v>
      </c>
      <c r="AZ71" s="373"/>
    </row>
    <row r="72" spans="1:52" ht="21.75" customHeight="1">
      <c r="A72" s="379"/>
      <c r="B72" s="370"/>
      <c r="C72" s="370"/>
      <c r="D72" s="321" t="s">
        <v>284</v>
      </c>
      <c r="E72" s="147">
        <f t="shared" si="136"/>
        <v>107.72499999999999</v>
      </c>
      <c r="F72" s="147">
        <f t="shared" si="136"/>
        <v>0</v>
      </c>
      <c r="G72" s="175">
        <f t="shared" si="138"/>
        <v>0</v>
      </c>
      <c r="H72" s="153">
        <v>0</v>
      </c>
      <c r="I72" s="153">
        <v>0</v>
      </c>
      <c r="J72" s="154"/>
      <c r="K72" s="153"/>
      <c r="L72" s="153"/>
      <c r="M72" s="154"/>
      <c r="N72" s="153"/>
      <c r="O72" s="153"/>
      <c r="P72" s="181"/>
      <c r="Q72" s="153"/>
      <c r="R72" s="153"/>
      <c r="S72" s="154"/>
      <c r="T72" s="153"/>
      <c r="U72" s="153"/>
      <c r="V72" s="154"/>
      <c r="W72" s="153"/>
      <c r="X72" s="153"/>
      <c r="Y72" s="154"/>
      <c r="Z72" s="153"/>
      <c r="AA72" s="157"/>
      <c r="AB72" s="158"/>
      <c r="AC72" s="154"/>
      <c r="AD72" s="181"/>
      <c r="AE72" s="153"/>
      <c r="AF72" s="157"/>
      <c r="AG72" s="158"/>
      <c r="AH72" s="182"/>
      <c r="AI72" s="181"/>
      <c r="AJ72" s="153"/>
      <c r="AK72" s="157"/>
      <c r="AL72" s="158"/>
      <c r="AM72" s="182"/>
      <c r="AN72" s="181"/>
      <c r="AO72" s="153"/>
      <c r="AP72" s="182"/>
      <c r="AQ72" s="181"/>
      <c r="AR72" s="153"/>
      <c r="AS72" s="157"/>
      <c r="AT72" s="158"/>
      <c r="AU72" s="182"/>
      <c r="AV72" s="181"/>
      <c r="AW72" s="328">
        <v>107.72499999999999</v>
      </c>
      <c r="AX72" s="156"/>
      <c r="AY72" s="168">
        <f>AX72/AW72*100</f>
        <v>0</v>
      </c>
      <c r="AZ72" s="373"/>
    </row>
    <row r="73" spans="1:52" ht="87.75" customHeight="1">
      <c r="A73" s="379"/>
      <c r="B73" s="370"/>
      <c r="C73" s="370"/>
      <c r="D73" s="321" t="s">
        <v>289</v>
      </c>
      <c r="E73" s="273"/>
      <c r="F73" s="147">
        <f t="shared" si="136"/>
        <v>0</v>
      </c>
      <c r="G73" s="175"/>
      <c r="H73" s="162">
        <v>0</v>
      </c>
      <c r="I73" s="162">
        <v>0</v>
      </c>
      <c r="J73" s="161"/>
      <c r="K73" s="162"/>
      <c r="L73" s="162"/>
      <c r="M73" s="161"/>
      <c r="N73" s="162"/>
      <c r="O73" s="162"/>
      <c r="P73" s="167"/>
      <c r="Q73" s="162"/>
      <c r="R73" s="162"/>
      <c r="S73" s="161"/>
      <c r="T73" s="162"/>
      <c r="U73" s="162"/>
      <c r="V73" s="161"/>
      <c r="W73" s="162"/>
      <c r="X73" s="162"/>
      <c r="Y73" s="161"/>
      <c r="Z73" s="162"/>
      <c r="AA73" s="164"/>
      <c r="AB73" s="165"/>
      <c r="AC73" s="161"/>
      <c r="AD73" s="167"/>
      <c r="AE73" s="162"/>
      <c r="AF73" s="164"/>
      <c r="AG73" s="165"/>
      <c r="AH73" s="185"/>
      <c r="AI73" s="167"/>
      <c r="AJ73" s="162"/>
      <c r="AK73" s="164"/>
      <c r="AL73" s="165"/>
      <c r="AM73" s="185"/>
      <c r="AN73" s="167"/>
      <c r="AO73" s="162"/>
      <c r="AP73" s="185"/>
      <c r="AQ73" s="167"/>
      <c r="AR73" s="162"/>
      <c r="AS73" s="166"/>
      <c r="AT73" s="165"/>
      <c r="AU73" s="185"/>
      <c r="AV73" s="167"/>
      <c r="AW73" s="327"/>
      <c r="AX73" s="163"/>
      <c r="AY73" s="167"/>
      <c r="AZ73" s="373"/>
    </row>
    <row r="74" spans="1:52" ht="21.75" customHeight="1">
      <c r="A74" s="379"/>
      <c r="B74" s="370"/>
      <c r="C74" s="370"/>
      <c r="D74" s="321" t="s">
        <v>285</v>
      </c>
      <c r="E74" s="147">
        <f t="shared" ref="E74:E75" si="139">H74+K74+N74+Q74+T74+W74+Z74+AE74+AJ74+AO74+AR74+AW74</f>
        <v>0</v>
      </c>
      <c r="F74" s="147">
        <f t="shared" si="136"/>
        <v>0</v>
      </c>
      <c r="G74" s="175"/>
      <c r="H74" s="162">
        <v>0</v>
      </c>
      <c r="I74" s="162">
        <v>0</v>
      </c>
      <c r="J74" s="161"/>
      <c r="K74" s="162"/>
      <c r="L74" s="162"/>
      <c r="M74" s="161"/>
      <c r="N74" s="162"/>
      <c r="O74" s="162"/>
      <c r="P74" s="167"/>
      <c r="Q74" s="162"/>
      <c r="R74" s="162"/>
      <c r="S74" s="161"/>
      <c r="T74" s="162"/>
      <c r="U74" s="162"/>
      <c r="V74" s="161"/>
      <c r="W74" s="162"/>
      <c r="X74" s="162"/>
      <c r="Y74" s="161"/>
      <c r="Z74" s="162"/>
      <c r="AA74" s="164"/>
      <c r="AB74" s="165"/>
      <c r="AC74" s="161"/>
      <c r="AD74" s="167"/>
      <c r="AE74" s="162"/>
      <c r="AF74" s="164"/>
      <c r="AG74" s="165"/>
      <c r="AH74" s="185"/>
      <c r="AI74" s="167"/>
      <c r="AJ74" s="162"/>
      <c r="AK74" s="164"/>
      <c r="AL74" s="165"/>
      <c r="AM74" s="185"/>
      <c r="AN74" s="167"/>
      <c r="AO74" s="162"/>
      <c r="AP74" s="185"/>
      <c r="AQ74" s="167"/>
      <c r="AR74" s="162"/>
      <c r="AS74" s="166"/>
      <c r="AT74" s="165"/>
      <c r="AU74" s="185"/>
      <c r="AV74" s="167"/>
      <c r="AW74" s="162"/>
      <c r="AX74" s="163"/>
      <c r="AY74" s="167"/>
      <c r="AZ74" s="373"/>
    </row>
    <row r="75" spans="1:52" ht="33.75" customHeight="1">
      <c r="A75" s="380"/>
      <c r="B75" s="371"/>
      <c r="C75" s="371"/>
      <c r="D75" s="169" t="s">
        <v>43</v>
      </c>
      <c r="E75" s="147">
        <f t="shared" si="139"/>
        <v>0</v>
      </c>
      <c r="F75" s="147">
        <f t="shared" si="136"/>
        <v>0</v>
      </c>
      <c r="G75" s="175"/>
      <c r="H75" s="148">
        <v>0</v>
      </c>
      <c r="I75" s="148">
        <v>0</v>
      </c>
      <c r="J75" s="171"/>
      <c r="K75" s="148"/>
      <c r="L75" s="148"/>
      <c r="M75" s="171"/>
      <c r="N75" s="148"/>
      <c r="O75" s="148"/>
      <c r="P75" s="173"/>
      <c r="Q75" s="148"/>
      <c r="R75" s="148"/>
      <c r="S75" s="171"/>
      <c r="T75" s="148"/>
      <c r="U75" s="148"/>
      <c r="V75" s="171"/>
      <c r="W75" s="148"/>
      <c r="X75" s="148"/>
      <c r="Y75" s="171"/>
      <c r="Z75" s="148"/>
      <c r="AA75" s="151"/>
      <c r="AB75" s="172"/>
      <c r="AC75" s="171"/>
      <c r="AD75" s="173"/>
      <c r="AE75" s="148"/>
      <c r="AF75" s="151"/>
      <c r="AG75" s="172"/>
      <c r="AH75" s="177"/>
      <c r="AI75" s="173"/>
      <c r="AJ75" s="148"/>
      <c r="AK75" s="151"/>
      <c r="AL75" s="172"/>
      <c r="AM75" s="177"/>
      <c r="AN75" s="173"/>
      <c r="AO75" s="148"/>
      <c r="AP75" s="177"/>
      <c r="AQ75" s="173"/>
      <c r="AR75" s="148"/>
      <c r="AS75" s="149"/>
      <c r="AT75" s="172"/>
      <c r="AU75" s="177"/>
      <c r="AV75" s="173"/>
      <c r="AW75" s="148"/>
      <c r="AX75" s="148"/>
      <c r="AY75" s="173"/>
      <c r="AZ75" s="374"/>
    </row>
    <row r="76" spans="1:52" ht="18.75" customHeight="1">
      <c r="A76" s="378" t="s">
        <v>261</v>
      </c>
      <c r="B76" s="369" t="s">
        <v>397</v>
      </c>
      <c r="C76" s="369" t="s">
        <v>301</v>
      </c>
      <c r="D76" s="174" t="s">
        <v>41</v>
      </c>
      <c r="E76" s="147">
        <f>E78+E79</f>
        <v>652.91999999999996</v>
      </c>
      <c r="F76" s="147">
        <f>I76+L76+O76+R76+U76+X76+AA76+AF76+AK76+AP76+AS76+AX76</f>
        <v>0</v>
      </c>
      <c r="G76" s="175">
        <f>F76/E76</f>
        <v>0</v>
      </c>
      <c r="H76" s="168">
        <v>0</v>
      </c>
      <c r="I76" s="168">
        <v>0</v>
      </c>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f t="shared" ref="AP76" si="140">AP77+AP78+AP79+AP81+AP82</f>
        <v>0</v>
      </c>
      <c r="AQ76" s="168"/>
      <c r="AR76" s="168"/>
      <c r="AS76" s="168"/>
      <c r="AT76" s="168"/>
      <c r="AU76" s="168"/>
      <c r="AV76" s="168"/>
      <c r="AW76" s="147">
        <f>AW77+AW78+AW79</f>
        <v>652.91999999999996</v>
      </c>
      <c r="AX76" s="168">
        <f t="shared" ref="AX76" si="141">AX77+AX78+AX79+AX81+AX82</f>
        <v>0</v>
      </c>
      <c r="AY76" s="168">
        <f>AX76/AW76*100</f>
        <v>0</v>
      </c>
      <c r="AZ76" s="372"/>
    </row>
    <row r="77" spans="1:52" ht="31.2">
      <c r="A77" s="379"/>
      <c r="B77" s="370"/>
      <c r="C77" s="370"/>
      <c r="D77" s="176" t="s">
        <v>37</v>
      </c>
      <c r="E77" s="147">
        <f t="shared" ref="E77" si="142">H77+K77+N77+Q77+T77+W77+Z77+AE77+AJ77+AO77+AR77+AW77</f>
        <v>0</v>
      </c>
      <c r="F77" s="147">
        <f t="shared" ref="E77:F82" si="143">I77+L77+O77+R77+U77+X77+AA77+AF77+AK77+AP77+AS77+AX77</f>
        <v>0</v>
      </c>
      <c r="G77" s="175"/>
      <c r="H77" s="148">
        <v>0</v>
      </c>
      <c r="I77" s="148">
        <v>0</v>
      </c>
      <c r="J77" s="171"/>
      <c r="K77" s="148"/>
      <c r="L77" s="148"/>
      <c r="M77" s="171"/>
      <c r="N77" s="148"/>
      <c r="O77" s="148"/>
      <c r="P77" s="173"/>
      <c r="Q77" s="148"/>
      <c r="R77" s="148"/>
      <c r="S77" s="171"/>
      <c r="T77" s="148"/>
      <c r="U77" s="148"/>
      <c r="V77" s="171"/>
      <c r="W77" s="148"/>
      <c r="X77" s="148"/>
      <c r="Y77" s="171"/>
      <c r="Z77" s="148"/>
      <c r="AA77" s="151"/>
      <c r="AB77" s="172"/>
      <c r="AC77" s="171"/>
      <c r="AD77" s="173"/>
      <c r="AE77" s="148"/>
      <c r="AF77" s="151"/>
      <c r="AG77" s="172"/>
      <c r="AH77" s="177"/>
      <c r="AI77" s="173"/>
      <c r="AJ77" s="148"/>
      <c r="AK77" s="151"/>
      <c r="AL77" s="172"/>
      <c r="AM77" s="177"/>
      <c r="AN77" s="173"/>
      <c r="AO77" s="178"/>
      <c r="AP77" s="148"/>
      <c r="AQ77" s="148"/>
      <c r="AR77" s="148"/>
      <c r="AS77" s="149"/>
      <c r="AT77" s="172"/>
      <c r="AU77" s="177"/>
      <c r="AV77" s="173"/>
      <c r="AW77" s="147">
        <f t="shared" ref="AW77" si="144">AZ77+BC77+BF77+BI77+BL77+BO77+BR77+BW77+CB77+CG77+CJ77+CO77</f>
        <v>0</v>
      </c>
      <c r="AX77" s="150"/>
      <c r="AY77" s="173"/>
      <c r="AZ77" s="373"/>
    </row>
    <row r="78" spans="1:52" ht="64.5" customHeight="1">
      <c r="A78" s="379"/>
      <c r="B78" s="370"/>
      <c r="C78" s="370"/>
      <c r="D78" s="179" t="s">
        <v>2</v>
      </c>
      <c r="E78" s="147">
        <f t="shared" si="143"/>
        <v>581.09879999999998</v>
      </c>
      <c r="F78" s="147">
        <f t="shared" si="143"/>
        <v>0</v>
      </c>
      <c r="G78" s="175">
        <f t="shared" ref="G78:G79" si="145">F78/E78</f>
        <v>0</v>
      </c>
      <c r="H78" s="153">
        <v>0</v>
      </c>
      <c r="I78" s="153">
        <v>0</v>
      </c>
      <c r="J78" s="154"/>
      <c r="K78" s="153"/>
      <c r="L78" s="153"/>
      <c r="M78" s="154"/>
      <c r="N78" s="153"/>
      <c r="O78" s="153"/>
      <c r="P78" s="181"/>
      <c r="Q78" s="153"/>
      <c r="R78" s="153"/>
      <c r="S78" s="154"/>
      <c r="T78" s="153"/>
      <c r="U78" s="153"/>
      <c r="V78" s="154"/>
      <c r="W78" s="153"/>
      <c r="X78" s="153"/>
      <c r="Y78" s="154"/>
      <c r="Z78" s="153"/>
      <c r="AA78" s="157"/>
      <c r="AB78" s="158"/>
      <c r="AC78" s="154"/>
      <c r="AD78" s="181"/>
      <c r="AE78" s="153"/>
      <c r="AF78" s="157"/>
      <c r="AG78" s="158"/>
      <c r="AH78" s="182"/>
      <c r="AI78" s="181"/>
      <c r="AJ78" s="153"/>
      <c r="AK78" s="157"/>
      <c r="AL78" s="158"/>
      <c r="AM78" s="182"/>
      <c r="AN78" s="181"/>
      <c r="AO78" s="160"/>
      <c r="AP78" s="294"/>
      <c r="AQ78" s="294"/>
      <c r="AR78" s="153"/>
      <c r="AS78" s="155"/>
      <c r="AT78" s="158"/>
      <c r="AU78" s="182"/>
      <c r="AV78" s="181"/>
      <c r="AW78" s="328">
        <v>581.09879999999998</v>
      </c>
      <c r="AX78" s="156"/>
      <c r="AY78" s="168">
        <f>AX78/AW78*100</f>
        <v>0</v>
      </c>
      <c r="AZ78" s="373"/>
    </row>
    <row r="79" spans="1:52" ht="21.75" customHeight="1">
      <c r="A79" s="379"/>
      <c r="B79" s="370"/>
      <c r="C79" s="370"/>
      <c r="D79" s="321" t="s">
        <v>284</v>
      </c>
      <c r="E79" s="147">
        <f t="shared" si="143"/>
        <v>71.821200000000005</v>
      </c>
      <c r="F79" s="147">
        <f t="shared" si="143"/>
        <v>0</v>
      </c>
      <c r="G79" s="175">
        <f t="shared" si="145"/>
        <v>0</v>
      </c>
      <c r="H79" s="153">
        <v>0</v>
      </c>
      <c r="I79" s="153">
        <v>0</v>
      </c>
      <c r="J79" s="154"/>
      <c r="K79" s="153"/>
      <c r="L79" s="153"/>
      <c r="M79" s="154"/>
      <c r="N79" s="153"/>
      <c r="O79" s="153"/>
      <c r="P79" s="181"/>
      <c r="Q79" s="153"/>
      <c r="R79" s="153"/>
      <c r="S79" s="154"/>
      <c r="T79" s="153"/>
      <c r="U79" s="153"/>
      <c r="V79" s="154"/>
      <c r="W79" s="153"/>
      <c r="X79" s="153"/>
      <c r="Y79" s="154"/>
      <c r="Z79" s="153"/>
      <c r="AA79" s="157"/>
      <c r="AB79" s="158"/>
      <c r="AC79" s="154"/>
      <c r="AD79" s="181"/>
      <c r="AE79" s="153"/>
      <c r="AF79" s="157"/>
      <c r="AG79" s="158"/>
      <c r="AH79" s="182"/>
      <c r="AI79" s="181"/>
      <c r="AJ79" s="153"/>
      <c r="AK79" s="157"/>
      <c r="AL79" s="158"/>
      <c r="AM79" s="182"/>
      <c r="AN79" s="181"/>
      <c r="AO79" s="153"/>
      <c r="AP79" s="294"/>
      <c r="AQ79" s="294"/>
      <c r="AR79" s="153"/>
      <c r="AS79" s="157"/>
      <c r="AT79" s="158"/>
      <c r="AU79" s="182"/>
      <c r="AV79" s="181"/>
      <c r="AW79" s="328">
        <v>71.821200000000005</v>
      </c>
      <c r="AX79" s="156"/>
      <c r="AY79" s="168">
        <f>AX79/AW79*100</f>
        <v>0</v>
      </c>
      <c r="AZ79" s="373"/>
    </row>
    <row r="80" spans="1:52" ht="87.75" customHeight="1">
      <c r="A80" s="379"/>
      <c r="B80" s="370"/>
      <c r="C80" s="370"/>
      <c r="D80" s="321" t="s">
        <v>289</v>
      </c>
      <c r="E80" s="273"/>
      <c r="F80" s="147">
        <f t="shared" si="143"/>
        <v>0</v>
      </c>
      <c r="G80" s="175"/>
      <c r="H80" s="162">
        <v>0</v>
      </c>
      <c r="I80" s="162">
        <v>0</v>
      </c>
      <c r="J80" s="161"/>
      <c r="K80" s="162"/>
      <c r="L80" s="162"/>
      <c r="M80" s="161"/>
      <c r="N80" s="162"/>
      <c r="O80" s="162"/>
      <c r="P80" s="167"/>
      <c r="Q80" s="162"/>
      <c r="R80" s="162"/>
      <c r="S80" s="161"/>
      <c r="T80" s="162"/>
      <c r="U80" s="162"/>
      <c r="V80" s="161"/>
      <c r="W80" s="162"/>
      <c r="X80" s="162"/>
      <c r="Y80" s="161"/>
      <c r="Z80" s="162"/>
      <c r="AA80" s="164"/>
      <c r="AB80" s="165"/>
      <c r="AC80" s="161"/>
      <c r="AD80" s="167"/>
      <c r="AE80" s="162"/>
      <c r="AF80" s="164"/>
      <c r="AG80" s="165"/>
      <c r="AH80" s="185"/>
      <c r="AI80" s="167"/>
      <c r="AJ80" s="162"/>
      <c r="AK80" s="164"/>
      <c r="AL80" s="165"/>
      <c r="AM80" s="185"/>
      <c r="AN80" s="167"/>
      <c r="AO80" s="162"/>
      <c r="AP80" s="185"/>
      <c r="AQ80" s="167"/>
      <c r="AR80" s="162"/>
      <c r="AS80" s="166"/>
      <c r="AT80" s="165"/>
      <c r="AU80" s="185"/>
      <c r="AV80" s="167"/>
      <c r="AW80" s="327"/>
      <c r="AX80" s="163"/>
      <c r="AY80" s="167"/>
      <c r="AZ80" s="373"/>
    </row>
    <row r="81" spans="1:52" ht="21.75" customHeight="1">
      <c r="A81" s="379"/>
      <c r="B81" s="370"/>
      <c r="C81" s="370"/>
      <c r="D81" s="321" t="s">
        <v>285</v>
      </c>
      <c r="E81" s="147">
        <f t="shared" ref="E81:E82" si="146">H81+K81+N81+Q81+T81+W81+Z81+AE81+AJ81+AO81+AR81+AW81</f>
        <v>0</v>
      </c>
      <c r="F81" s="147">
        <f t="shared" si="143"/>
        <v>0</v>
      </c>
      <c r="G81" s="175"/>
      <c r="H81" s="162">
        <v>0</v>
      </c>
      <c r="I81" s="162">
        <v>0</v>
      </c>
      <c r="J81" s="161"/>
      <c r="K81" s="162"/>
      <c r="L81" s="162"/>
      <c r="M81" s="161"/>
      <c r="N81" s="162"/>
      <c r="O81" s="162"/>
      <c r="P81" s="167"/>
      <c r="Q81" s="162"/>
      <c r="R81" s="162"/>
      <c r="S81" s="161"/>
      <c r="T81" s="162"/>
      <c r="U81" s="162"/>
      <c r="V81" s="161"/>
      <c r="W81" s="162"/>
      <c r="X81" s="162"/>
      <c r="Y81" s="161"/>
      <c r="Z81" s="162"/>
      <c r="AA81" s="164"/>
      <c r="AB81" s="165"/>
      <c r="AC81" s="161"/>
      <c r="AD81" s="167"/>
      <c r="AE81" s="162"/>
      <c r="AF81" s="164"/>
      <c r="AG81" s="165"/>
      <c r="AH81" s="185"/>
      <c r="AI81" s="167"/>
      <c r="AJ81" s="162"/>
      <c r="AK81" s="164"/>
      <c r="AL81" s="165"/>
      <c r="AM81" s="185"/>
      <c r="AN81" s="167"/>
      <c r="AO81" s="162"/>
      <c r="AP81" s="185"/>
      <c r="AQ81" s="167"/>
      <c r="AR81" s="162"/>
      <c r="AS81" s="166"/>
      <c r="AT81" s="165"/>
      <c r="AU81" s="185"/>
      <c r="AV81" s="167"/>
      <c r="AW81" s="162"/>
      <c r="AX81" s="163"/>
      <c r="AY81" s="167"/>
      <c r="AZ81" s="373"/>
    </row>
    <row r="82" spans="1:52" ht="33.75" customHeight="1">
      <c r="A82" s="380"/>
      <c r="B82" s="371"/>
      <c r="C82" s="371"/>
      <c r="D82" s="169" t="s">
        <v>43</v>
      </c>
      <c r="E82" s="147">
        <f t="shared" si="146"/>
        <v>0</v>
      </c>
      <c r="F82" s="147">
        <f t="shared" si="143"/>
        <v>0</v>
      </c>
      <c r="G82" s="175"/>
      <c r="H82" s="148">
        <v>0</v>
      </c>
      <c r="I82" s="148">
        <v>0</v>
      </c>
      <c r="J82" s="171"/>
      <c r="K82" s="148"/>
      <c r="L82" s="148"/>
      <c r="M82" s="171"/>
      <c r="N82" s="148"/>
      <c r="O82" s="148"/>
      <c r="P82" s="173"/>
      <c r="Q82" s="148"/>
      <c r="R82" s="148"/>
      <c r="S82" s="171"/>
      <c r="T82" s="148"/>
      <c r="U82" s="148"/>
      <c r="V82" s="171"/>
      <c r="W82" s="148"/>
      <c r="X82" s="148"/>
      <c r="Y82" s="171"/>
      <c r="Z82" s="148"/>
      <c r="AA82" s="151"/>
      <c r="AB82" s="172"/>
      <c r="AC82" s="171"/>
      <c r="AD82" s="173"/>
      <c r="AE82" s="148"/>
      <c r="AF82" s="151"/>
      <c r="AG82" s="172"/>
      <c r="AH82" s="177"/>
      <c r="AI82" s="173"/>
      <c r="AJ82" s="148"/>
      <c r="AK82" s="151"/>
      <c r="AL82" s="172"/>
      <c r="AM82" s="177"/>
      <c r="AN82" s="173"/>
      <c r="AO82" s="148"/>
      <c r="AP82" s="177"/>
      <c r="AQ82" s="173"/>
      <c r="AR82" s="148"/>
      <c r="AS82" s="149"/>
      <c r="AT82" s="172"/>
      <c r="AU82" s="177"/>
      <c r="AV82" s="173"/>
      <c r="AW82" s="148"/>
      <c r="AX82" s="148"/>
      <c r="AY82" s="173"/>
      <c r="AZ82" s="374"/>
    </row>
    <row r="83" spans="1:52" ht="18.75" customHeight="1">
      <c r="A83" s="378" t="s">
        <v>261</v>
      </c>
      <c r="B83" s="369" t="s">
        <v>398</v>
      </c>
      <c r="C83" s="369" t="s">
        <v>301</v>
      </c>
      <c r="D83" s="174" t="s">
        <v>41</v>
      </c>
      <c r="E83" s="147">
        <f>E85+E86</f>
        <v>652.91999999999996</v>
      </c>
      <c r="F83" s="147">
        <f>I83+L83+O83+R83+U83+X83+AA83+AF83+AK83+AP83+AS83+AX83</f>
        <v>0</v>
      </c>
      <c r="G83" s="175">
        <f>F83/E83</f>
        <v>0</v>
      </c>
      <c r="H83" s="168">
        <v>0</v>
      </c>
      <c r="I83" s="168">
        <v>0</v>
      </c>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f t="shared" ref="AP83" si="147">AP84+AP85+AP86+AP88+AP89</f>
        <v>0</v>
      </c>
      <c r="AQ83" s="168"/>
      <c r="AR83" s="168"/>
      <c r="AS83" s="168"/>
      <c r="AT83" s="168"/>
      <c r="AU83" s="168"/>
      <c r="AV83" s="168"/>
      <c r="AW83" s="147">
        <f>AW84+AW85+AW86</f>
        <v>652.91999999999996</v>
      </c>
      <c r="AX83" s="168">
        <f t="shared" ref="AX83" si="148">AX84+AX85+AX86+AX88+AX89</f>
        <v>0</v>
      </c>
      <c r="AY83" s="168">
        <f>AX83/AW83*100</f>
        <v>0</v>
      </c>
      <c r="AZ83" s="372"/>
    </row>
    <row r="84" spans="1:52" ht="31.2">
      <c r="A84" s="379"/>
      <c r="B84" s="370"/>
      <c r="C84" s="370"/>
      <c r="D84" s="176" t="s">
        <v>37</v>
      </c>
      <c r="E84" s="147">
        <f t="shared" ref="E84" si="149">H84+K84+N84+Q84+T84+W84+Z84+AE84+AJ84+AO84+AR84+AW84</f>
        <v>0</v>
      </c>
      <c r="F84" s="147">
        <f t="shared" ref="E84:F89" si="150">I84+L84+O84+R84+U84+X84+AA84+AF84+AK84+AP84+AS84+AX84</f>
        <v>0</v>
      </c>
      <c r="G84" s="175"/>
      <c r="H84" s="148">
        <v>0</v>
      </c>
      <c r="I84" s="148">
        <v>0</v>
      </c>
      <c r="J84" s="171"/>
      <c r="K84" s="148"/>
      <c r="L84" s="148"/>
      <c r="M84" s="171"/>
      <c r="N84" s="148"/>
      <c r="O84" s="148"/>
      <c r="P84" s="173"/>
      <c r="Q84" s="148"/>
      <c r="R84" s="148"/>
      <c r="S84" s="171"/>
      <c r="T84" s="148"/>
      <c r="U84" s="148"/>
      <c r="V84" s="171"/>
      <c r="W84" s="148"/>
      <c r="X84" s="148"/>
      <c r="Y84" s="171"/>
      <c r="Z84" s="148"/>
      <c r="AA84" s="151"/>
      <c r="AB84" s="172"/>
      <c r="AC84" s="171"/>
      <c r="AD84" s="173"/>
      <c r="AE84" s="148"/>
      <c r="AF84" s="151"/>
      <c r="AG84" s="172"/>
      <c r="AH84" s="177"/>
      <c r="AI84" s="173"/>
      <c r="AJ84" s="148"/>
      <c r="AK84" s="151"/>
      <c r="AL84" s="172"/>
      <c r="AM84" s="177"/>
      <c r="AN84" s="173"/>
      <c r="AO84" s="178"/>
      <c r="AP84" s="148"/>
      <c r="AQ84" s="148"/>
      <c r="AR84" s="148"/>
      <c r="AS84" s="149"/>
      <c r="AT84" s="172"/>
      <c r="AU84" s="177"/>
      <c r="AV84" s="173"/>
      <c r="AW84" s="147">
        <f t="shared" ref="AW84" si="151">AZ84+BC84+BF84+BI84+BL84+BO84+BR84+BW84+CB84+CG84+CJ84+CO84</f>
        <v>0</v>
      </c>
      <c r="AX84" s="150"/>
      <c r="AY84" s="173"/>
      <c r="AZ84" s="373"/>
    </row>
    <row r="85" spans="1:52" ht="64.5" customHeight="1">
      <c r="A85" s="379"/>
      <c r="B85" s="370"/>
      <c r="C85" s="370"/>
      <c r="D85" s="179" t="s">
        <v>2</v>
      </c>
      <c r="E85" s="147">
        <f t="shared" si="150"/>
        <v>581.09879999999998</v>
      </c>
      <c r="F85" s="147">
        <f t="shared" si="150"/>
        <v>0</v>
      </c>
      <c r="G85" s="175">
        <f t="shared" ref="G85:G86" si="152">F85/E85</f>
        <v>0</v>
      </c>
      <c r="H85" s="153">
        <v>0</v>
      </c>
      <c r="I85" s="153">
        <v>0</v>
      </c>
      <c r="J85" s="154"/>
      <c r="K85" s="153"/>
      <c r="L85" s="153"/>
      <c r="M85" s="154"/>
      <c r="N85" s="153"/>
      <c r="O85" s="153"/>
      <c r="P85" s="181"/>
      <c r="Q85" s="153"/>
      <c r="R85" s="153"/>
      <c r="S85" s="154"/>
      <c r="T85" s="153"/>
      <c r="U85" s="153"/>
      <c r="V85" s="154"/>
      <c r="W85" s="153"/>
      <c r="X85" s="153"/>
      <c r="Y85" s="154"/>
      <c r="Z85" s="153"/>
      <c r="AA85" s="157"/>
      <c r="AB85" s="158"/>
      <c r="AC85" s="154"/>
      <c r="AD85" s="181"/>
      <c r="AE85" s="153"/>
      <c r="AF85" s="157"/>
      <c r="AG85" s="158"/>
      <c r="AH85" s="182"/>
      <c r="AI85" s="181"/>
      <c r="AJ85" s="153"/>
      <c r="AK85" s="157"/>
      <c r="AL85" s="158"/>
      <c r="AM85" s="182"/>
      <c r="AN85" s="181"/>
      <c r="AO85" s="160"/>
      <c r="AP85" s="154"/>
      <c r="AQ85" s="154"/>
      <c r="AR85" s="153"/>
      <c r="AS85" s="155"/>
      <c r="AT85" s="158"/>
      <c r="AU85" s="182"/>
      <c r="AV85" s="181"/>
      <c r="AW85" s="328">
        <v>581.09879999999998</v>
      </c>
      <c r="AX85" s="156"/>
      <c r="AY85" s="168">
        <f>AX85/AW85*100</f>
        <v>0</v>
      </c>
      <c r="AZ85" s="373"/>
    </row>
    <row r="86" spans="1:52" ht="21.75" customHeight="1">
      <c r="A86" s="379"/>
      <c r="B86" s="370"/>
      <c r="C86" s="370"/>
      <c r="D86" s="321" t="s">
        <v>284</v>
      </c>
      <c r="E86" s="147">
        <f t="shared" si="150"/>
        <v>71.821200000000005</v>
      </c>
      <c r="F86" s="147">
        <f t="shared" si="150"/>
        <v>0</v>
      </c>
      <c r="G86" s="175">
        <f t="shared" si="152"/>
        <v>0</v>
      </c>
      <c r="H86" s="153">
        <v>0</v>
      </c>
      <c r="I86" s="153">
        <v>0</v>
      </c>
      <c r="J86" s="154"/>
      <c r="K86" s="153"/>
      <c r="L86" s="153"/>
      <c r="M86" s="154"/>
      <c r="N86" s="153"/>
      <c r="O86" s="153"/>
      <c r="P86" s="181"/>
      <c r="Q86" s="153"/>
      <c r="R86" s="153"/>
      <c r="S86" s="154"/>
      <c r="T86" s="153"/>
      <c r="U86" s="153"/>
      <c r="V86" s="154"/>
      <c r="W86" s="153"/>
      <c r="X86" s="153"/>
      <c r="Y86" s="154"/>
      <c r="Z86" s="153"/>
      <c r="AA86" s="157"/>
      <c r="AB86" s="158"/>
      <c r="AC86" s="154"/>
      <c r="AD86" s="181"/>
      <c r="AE86" s="153"/>
      <c r="AF86" s="157"/>
      <c r="AG86" s="158"/>
      <c r="AH86" s="182"/>
      <c r="AI86" s="181"/>
      <c r="AJ86" s="153"/>
      <c r="AK86" s="157"/>
      <c r="AL86" s="158"/>
      <c r="AM86" s="182"/>
      <c r="AN86" s="181"/>
      <c r="AO86" s="153"/>
      <c r="AP86" s="182"/>
      <c r="AQ86" s="181"/>
      <c r="AR86" s="153"/>
      <c r="AS86" s="157"/>
      <c r="AT86" s="158"/>
      <c r="AU86" s="182"/>
      <c r="AV86" s="181"/>
      <c r="AW86" s="328">
        <v>71.821200000000005</v>
      </c>
      <c r="AX86" s="156"/>
      <c r="AY86" s="168">
        <f>AX86/AW86*100</f>
        <v>0</v>
      </c>
      <c r="AZ86" s="373"/>
    </row>
    <row r="87" spans="1:52" ht="87.75" customHeight="1">
      <c r="A87" s="379"/>
      <c r="B87" s="370"/>
      <c r="C87" s="370"/>
      <c r="D87" s="321" t="s">
        <v>289</v>
      </c>
      <c r="E87" s="273"/>
      <c r="F87" s="147">
        <f t="shared" si="150"/>
        <v>0</v>
      </c>
      <c r="G87" s="175"/>
      <c r="H87" s="162">
        <v>0</v>
      </c>
      <c r="I87" s="162">
        <v>0</v>
      </c>
      <c r="J87" s="161"/>
      <c r="K87" s="162"/>
      <c r="L87" s="162"/>
      <c r="M87" s="161"/>
      <c r="N87" s="162"/>
      <c r="O87" s="162"/>
      <c r="P87" s="167"/>
      <c r="Q87" s="162"/>
      <c r="R87" s="162"/>
      <c r="S87" s="161"/>
      <c r="T87" s="162"/>
      <c r="U87" s="162"/>
      <c r="V87" s="161"/>
      <c r="W87" s="162"/>
      <c r="X87" s="162"/>
      <c r="Y87" s="161"/>
      <c r="Z87" s="162"/>
      <c r="AA87" s="164"/>
      <c r="AB87" s="165"/>
      <c r="AC87" s="161"/>
      <c r="AD87" s="167"/>
      <c r="AE87" s="162"/>
      <c r="AF87" s="164"/>
      <c r="AG87" s="165"/>
      <c r="AH87" s="185"/>
      <c r="AI87" s="167"/>
      <c r="AJ87" s="162"/>
      <c r="AK87" s="164"/>
      <c r="AL87" s="165"/>
      <c r="AM87" s="185"/>
      <c r="AN87" s="167"/>
      <c r="AO87" s="162"/>
      <c r="AP87" s="185"/>
      <c r="AQ87" s="167"/>
      <c r="AR87" s="162"/>
      <c r="AS87" s="166"/>
      <c r="AT87" s="165"/>
      <c r="AU87" s="185"/>
      <c r="AV87" s="167"/>
      <c r="AW87" s="327"/>
      <c r="AX87" s="163"/>
      <c r="AY87" s="167"/>
      <c r="AZ87" s="373"/>
    </row>
    <row r="88" spans="1:52" ht="21.75" customHeight="1">
      <c r="A88" s="379"/>
      <c r="B88" s="370"/>
      <c r="C88" s="370"/>
      <c r="D88" s="321" t="s">
        <v>285</v>
      </c>
      <c r="E88" s="147">
        <f t="shared" ref="E88:E89" si="153">H88+K88+N88+Q88+T88+W88+Z88+AE88+AJ88+AO88+AR88+AW88</f>
        <v>0</v>
      </c>
      <c r="F88" s="147">
        <f t="shared" si="150"/>
        <v>0</v>
      </c>
      <c r="G88" s="175"/>
      <c r="H88" s="162">
        <v>0</v>
      </c>
      <c r="I88" s="162">
        <v>0</v>
      </c>
      <c r="J88" s="161"/>
      <c r="K88" s="162"/>
      <c r="L88" s="162"/>
      <c r="M88" s="161"/>
      <c r="N88" s="162"/>
      <c r="O88" s="162"/>
      <c r="P88" s="167"/>
      <c r="Q88" s="162"/>
      <c r="R88" s="162"/>
      <c r="S88" s="161"/>
      <c r="T88" s="162"/>
      <c r="U88" s="162"/>
      <c r="V88" s="161"/>
      <c r="W88" s="162"/>
      <c r="X88" s="162"/>
      <c r="Y88" s="161"/>
      <c r="Z88" s="162"/>
      <c r="AA88" s="164"/>
      <c r="AB88" s="165"/>
      <c r="AC88" s="161"/>
      <c r="AD88" s="167"/>
      <c r="AE88" s="162"/>
      <c r="AF88" s="164"/>
      <c r="AG88" s="165"/>
      <c r="AH88" s="185"/>
      <c r="AI88" s="167"/>
      <c r="AJ88" s="162"/>
      <c r="AK88" s="164"/>
      <c r="AL88" s="165"/>
      <c r="AM88" s="185"/>
      <c r="AN88" s="167"/>
      <c r="AO88" s="162"/>
      <c r="AP88" s="185"/>
      <c r="AQ88" s="167"/>
      <c r="AR88" s="162"/>
      <c r="AS88" s="166"/>
      <c r="AT88" s="165"/>
      <c r="AU88" s="185"/>
      <c r="AV88" s="167"/>
      <c r="AW88" s="162"/>
      <c r="AX88" s="163"/>
      <c r="AY88" s="167"/>
      <c r="AZ88" s="373"/>
    </row>
    <row r="89" spans="1:52" ht="33.75" customHeight="1">
      <c r="A89" s="380"/>
      <c r="B89" s="371"/>
      <c r="C89" s="371"/>
      <c r="D89" s="169" t="s">
        <v>43</v>
      </c>
      <c r="E89" s="147">
        <f t="shared" si="153"/>
        <v>0</v>
      </c>
      <c r="F89" s="147">
        <f t="shared" si="150"/>
        <v>0</v>
      </c>
      <c r="G89" s="175"/>
      <c r="H89" s="148">
        <v>0</v>
      </c>
      <c r="I89" s="148">
        <v>0</v>
      </c>
      <c r="J89" s="171"/>
      <c r="K89" s="148"/>
      <c r="L89" s="148"/>
      <c r="M89" s="171"/>
      <c r="N89" s="148"/>
      <c r="O89" s="148"/>
      <c r="P89" s="173"/>
      <c r="Q89" s="148"/>
      <c r="R89" s="148"/>
      <c r="S89" s="171"/>
      <c r="T89" s="148"/>
      <c r="U89" s="148"/>
      <c r="V89" s="171"/>
      <c r="W89" s="148"/>
      <c r="X89" s="148"/>
      <c r="Y89" s="171"/>
      <c r="Z89" s="148"/>
      <c r="AA89" s="151"/>
      <c r="AB89" s="172"/>
      <c r="AC89" s="171"/>
      <c r="AD89" s="173"/>
      <c r="AE89" s="148"/>
      <c r="AF89" s="151"/>
      <c r="AG89" s="172"/>
      <c r="AH89" s="177"/>
      <c r="AI89" s="173"/>
      <c r="AJ89" s="148"/>
      <c r="AK89" s="151"/>
      <c r="AL89" s="172"/>
      <c r="AM89" s="177"/>
      <c r="AN89" s="173"/>
      <c r="AO89" s="148"/>
      <c r="AP89" s="177"/>
      <c r="AQ89" s="173"/>
      <c r="AR89" s="148"/>
      <c r="AS89" s="149"/>
      <c r="AT89" s="172"/>
      <c r="AU89" s="177"/>
      <c r="AV89" s="173"/>
      <c r="AW89" s="148"/>
      <c r="AX89" s="148"/>
      <c r="AY89" s="173"/>
      <c r="AZ89" s="374"/>
    </row>
    <row r="90" spans="1:52" ht="18.75" customHeight="1">
      <c r="A90" s="378" t="s">
        <v>261</v>
      </c>
      <c r="B90" s="369" t="s">
        <v>399</v>
      </c>
      <c r="C90" s="369" t="s">
        <v>301</v>
      </c>
      <c r="D90" s="174" t="s">
        <v>41</v>
      </c>
      <c r="E90" s="147">
        <f>E92+E93</f>
        <v>464.61</v>
      </c>
      <c r="F90" s="147">
        <f>I90+L90+O90+R90+U90+X90+AA90+AF90+AK90+AP90+AS90+AX90</f>
        <v>0</v>
      </c>
      <c r="G90" s="175">
        <f>F90/E90</f>
        <v>0</v>
      </c>
      <c r="H90" s="168">
        <v>0</v>
      </c>
      <c r="I90" s="168">
        <v>0</v>
      </c>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8"/>
      <c r="AO90" s="168"/>
      <c r="AP90" s="168">
        <f t="shared" ref="AP90" si="154">AP91+AP92+AP93+AP95+AP96</f>
        <v>0</v>
      </c>
      <c r="AQ90" s="168"/>
      <c r="AR90" s="168"/>
      <c r="AS90" s="168"/>
      <c r="AT90" s="168"/>
      <c r="AU90" s="168"/>
      <c r="AV90" s="168"/>
      <c r="AW90" s="147">
        <f>AW91+AW92+AW93</f>
        <v>464.61</v>
      </c>
      <c r="AX90" s="168">
        <f t="shared" ref="AX90" si="155">AX91+AX92+AX93+AX95+AX96</f>
        <v>0</v>
      </c>
      <c r="AY90" s="168">
        <f>AX90/AW90*100</f>
        <v>0</v>
      </c>
      <c r="AZ90" s="372"/>
    </row>
    <row r="91" spans="1:52" ht="31.2">
      <c r="A91" s="379"/>
      <c r="B91" s="370"/>
      <c r="C91" s="370"/>
      <c r="D91" s="176" t="s">
        <v>37</v>
      </c>
      <c r="E91" s="147">
        <f t="shared" ref="E91" si="156">H91+K91+N91+Q91+T91+W91+Z91+AE91+AJ91+AO91+AR91+AW91</f>
        <v>0</v>
      </c>
      <c r="F91" s="147">
        <f t="shared" ref="E91:F96" si="157">I91+L91+O91+R91+U91+X91+AA91+AF91+AK91+AP91+AS91+AX91</f>
        <v>0</v>
      </c>
      <c r="G91" s="175"/>
      <c r="H91" s="148">
        <v>0</v>
      </c>
      <c r="I91" s="148">
        <v>0</v>
      </c>
      <c r="J91" s="171"/>
      <c r="K91" s="148"/>
      <c r="L91" s="148"/>
      <c r="M91" s="171"/>
      <c r="N91" s="148"/>
      <c r="O91" s="148"/>
      <c r="P91" s="173"/>
      <c r="Q91" s="148"/>
      <c r="R91" s="148"/>
      <c r="S91" s="171"/>
      <c r="T91" s="148"/>
      <c r="U91" s="148"/>
      <c r="V91" s="171"/>
      <c r="W91" s="148"/>
      <c r="X91" s="148"/>
      <c r="Y91" s="171"/>
      <c r="Z91" s="148"/>
      <c r="AA91" s="151"/>
      <c r="AB91" s="172"/>
      <c r="AC91" s="171"/>
      <c r="AD91" s="173"/>
      <c r="AE91" s="148"/>
      <c r="AF91" s="151"/>
      <c r="AG91" s="172"/>
      <c r="AH91" s="177"/>
      <c r="AI91" s="173"/>
      <c r="AJ91" s="148"/>
      <c r="AK91" s="151"/>
      <c r="AL91" s="172"/>
      <c r="AM91" s="177"/>
      <c r="AN91" s="173"/>
      <c r="AO91" s="178"/>
      <c r="AP91" s="148"/>
      <c r="AQ91" s="148"/>
      <c r="AR91" s="148"/>
      <c r="AS91" s="149"/>
      <c r="AT91" s="172"/>
      <c r="AU91" s="177"/>
      <c r="AV91" s="173"/>
      <c r="AW91" s="147">
        <f t="shared" ref="AW91" si="158">AZ91+BC91+BF91+BI91+BL91+BO91+BR91+BW91+CB91+CG91+CJ91+CO91</f>
        <v>0</v>
      </c>
      <c r="AX91" s="150"/>
      <c r="AY91" s="173"/>
      <c r="AZ91" s="373"/>
    </row>
    <row r="92" spans="1:52" ht="64.5" customHeight="1">
      <c r="A92" s="379"/>
      <c r="B92" s="370"/>
      <c r="C92" s="370"/>
      <c r="D92" s="179" t="s">
        <v>2</v>
      </c>
      <c r="E92" s="147">
        <f t="shared" si="157"/>
        <v>413.50290000000001</v>
      </c>
      <c r="F92" s="147">
        <f t="shared" si="157"/>
        <v>0</v>
      </c>
      <c r="G92" s="175">
        <f t="shared" ref="G92:G93" si="159">F92/E92</f>
        <v>0</v>
      </c>
      <c r="H92" s="153">
        <v>0</v>
      </c>
      <c r="I92" s="153">
        <v>0</v>
      </c>
      <c r="J92" s="154"/>
      <c r="K92" s="153"/>
      <c r="L92" s="153"/>
      <c r="M92" s="154"/>
      <c r="N92" s="153"/>
      <c r="O92" s="153"/>
      <c r="P92" s="181"/>
      <c r="Q92" s="153"/>
      <c r="R92" s="153"/>
      <c r="S92" s="154"/>
      <c r="T92" s="153"/>
      <c r="U92" s="153"/>
      <c r="V92" s="154"/>
      <c r="W92" s="153"/>
      <c r="X92" s="153"/>
      <c r="Y92" s="154"/>
      <c r="Z92" s="153"/>
      <c r="AA92" s="157"/>
      <c r="AB92" s="158"/>
      <c r="AC92" s="154"/>
      <c r="AD92" s="181"/>
      <c r="AE92" s="153"/>
      <c r="AF92" s="157"/>
      <c r="AG92" s="158"/>
      <c r="AH92" s="182"/>
      <c r="AI92" s="181"/>
      <c r="AJ92" s="153"/>
      <c r="AK92" s="157"/>
      <c r="AL92" s="158"/>
      <c r="AM92" s="182"/>
      <c r="AN92" s="181"/>
      <c r="AO92" s="160"/>
      <c r="AP92" s="294"/>
      <c r="AQ92" s="294"/>
      <c r="AR92" s="153"/>
      <c r="AS92" s="155"/>
      <c r="AT92" s="158"/>
      <c r="AU92" s="182"/>
      <c r="AV92" s="181"/>
      <c r="AW92" s="328">
        <v>413.50290000000001</v>
      </c>
      <c r="AX92" s="156"/>
      <c r="AY92" s="168">
        <f>AX92/AW92*100</f>
        <v>0</v>
      </c>
      <c r="AZ92" s="373"/>
    </row>
    <row r="93" spans="1:52" ht="21.75" customHeight="1">
      <c r="A93" s="379"/>
      <c r="B93" s="370"/>
      <c r="C93" s="370"/>
      <c r="D93" s="321" t="s">
        <v>284</v>
      </c>
      <c r="E93" s="147">
        <f t="shared" si="157"/>
        <v>51.107100000000003</v>
      </c>
      <c r="F93" s="147">
        <f t="shared" si="157"/>
        <v>0</v>
      </c>
      <c r="G93" s="175">
        <f t="shared" si="159"/>
        <v>0</v>
      </c>
      <c r="H93" s="153">
        <v>0</v>
      </c>
      <c r="I93" s="153">
        <v>0</v>
      </c>
      <c r="J93" s="154"/>
      <c r="K93" s="153"/>
      <c r="L93" s="153"/>
      <c r="M93" s="154"/>
      <c r="N93" s="153"/>
      <c r="O93" s="153"/>
      <c r="P93" s="181"/>
      <c r="Q93" s="153"/>
      <c r="R93" s="153"/>
      <c r="S93" s="154"/>
      <c r="T93" s="153"/>
      <c r="U93" s="153"/>
      <c r="V93" s="154"/>
      <c r="W93" s="153"/>
      <c r="X93" s="153"/>
      <c r="Y93" s="154"/>
      <c r="Z93" s="153"/>
      <c r="AA93" s="157"/>
      <c r="AB93" s="158"/>
      <c r="AC93" s="154"/>
      <c r="AD93" s="181"/>
      <c r="AE93" s="153"/>
      <c r="AF93" s="157"/>
      <c r="AG93" s="158"/>
      <c r="AH93" s="182"/>
      <c r="AI93" s="181"/>
      <c r="AJ93" s="153"/>
      <c r="AK93" s="157"/>
      <c r="AL93" s="158"/>
      <c r="AM93" s="182"/>
      <c r="AN93" s="181"/>
      <c r="AO93" s="153"/>
      <c r="AP93" s="294"/>
      <c r="AQ93" s="294"/>
      <c r="AR93" s="153"/>
      <c r="AS93" s="157"/>
      <c r="AT93" s="158"/>
      <c r="AU93" s="182"/>
      <c r="AV93" s="181"/>
      <c r="AW93" s="328">
        <v>51.107100000000003</v>
      </c>
      <c r="AX93" s="156"/>
      <c r="AY93" s="168">
        <f>AX93/AW93*100</f>
        <v>0</v>
      </c>
      <c r="AZ93" s="373"/>
    </row>
    <row r="94" spans="1:52" ht="87.75" customHeight="1">
      <c r="A94" s="379"/>
      <c r="B94" s="370"/>
      <c r="C94" s="370"/>
      <c r="D94" s="321" t="s">
        <v>289</v>
      </c>
      <c r="E94" s="273"/>
      <c r="F94" s="147">
        <f t="shared" si="157"/>
        <v>0</v>
      </c>
      <c r="G94" s="175"/>
      <c r="H94" s="162">
        <v>0</v>
      </c>
      <c r="I94" s="162">
        <v>0</v>
      </c>
      <c r="J94" s="161"/>
      <c r="K94" s="162"/>
      <c r="L94" s="162"/>
      <c r="M94" s="161"/>
      <c r="N94" s="162"/>
      <c r="O94" s="162"/>
      <c r="P94" s="167"/>
      <c r="Q94" s="162"/>
      <c r="R94" s="162"/>
      <c r="S94" s="161"/>
      <c r="T94" s="162"/>
      <c r="U94" s="162"/>
      <c r="V94" s="161"/>
      <c r="W94" s="162"/>
      <c r="X94" s="162"/>
      <c r="Y94" s="161"/>
      <c r="Z94" s="162"/>
      <c r="AA94" s="164"/>
      <c r="AB94" s="165"/>
      <c r="AC94" s="161"/>
      <c r="AD94" s="167"/>
      <c r="AE94" s="162"/>
      <c r="AF94" s="164"/>
      <c r="AG94" s="165"/>
      <c r="AH94" s="185"/>
      <c r="AI94" s="167"/>
      <c r="AJ94" s="162"/>
      <c r="AK94" s="164"/>
      <c r="AL94" s="165"/>
      <c r="AM94" s="185"/>
      <c r="AN94" s="167"/>
      <c r="AO94" s="162"/>
      <c r="AP94" s="185"/>
      <c r="AQ94" s="167"/>
      <c r="AR94" s="162"/>
      <c r="AS94" s="166"/>
      <c r="AT94" s="165"/>
      <c r="AU94" s="185"/>
      <c r="AV94" s="167"/>
      <c r="AW94" s="327"/>
      <c r="AX94" s="163"/>
      <c r="AY94" s="167"/>
      <c r="AZ94" s="373"/>
    </row>
    <row r="95" spans="1:52" ht="21.75" customHeight="1">
      <c r="A95" s="379"/>
      <c r="B95" s="370"/>
      <c r="C95" s="370"/>
      <c r="D95" s="321" t="s">
        <v>285</v>
      </c>
      <c r="E95" s="147">
        <f t="shared" ref="E95:E96" si="160">H95+K95+N95+Q95+T95+W95+Z95+AE95+AJ95+AO95+AR95+AW95</f>
        <v>0</v>
      </c>
      <c r="F95" s="147">
        <f t="shared" si="157"/>
        <v>0</v>
      </c>
      <c r="G95" s="175"/>
      <c r="H95" s="162">
        <v>0</v>
      </c>
      <c r="I95" s="162">
        <v>0</v>
      </c>
      <c r="J95" s="161"/>
      <c r="K95" s="162"/>
      <c r="L95" s="162"/>
      <c r="M95" s="161"/>
      <c r="N95" s="162"/>
      <c r="O95" s="162"/>
      <c r="P95" s="167"/>
      <c r="Q95" s="162"/>
      <c r="R95" s="162"/>
      <c r="S95" s="161"/>
      <c r="T95" s="162"/>
      <c r="U95" s="162"/>
      <c r="V95" s="161"/>
      <c r="W95" s="162"/>
      <c r="X95" s="162"/>
      <c r="Y95" s="161"/>
      <c r="Z95" s="162"/>
      <c r="AA95" s="164"/>
      <c r="AB95" s="165"/>
      <c r="AC95" s="161"/>
      <c r="AD95" s="167"/>
      <c r="AE95" s="162"/>
      <c r="AF95" s="164"/>
      <c r="AG95" s="165"/>
      <c r="AH95" s="185"/>
      <c r="AI95" s="167"/>
      <c r="AJ95" s="162"/>
      <c r="AK95" s="164"/>
      <c r="AL95" s="165"/>
      <c r="AM95" s="185"/>
      <c r="AN95" s="167"/>
      <c r="AO95" s="162"/>
      <c r="AP95" s="185"/>
      <c r="AQ95" s="167"/>
      <c r="AR95" s="162"/>
      <c r="AS95" s="166"/>
      <c r="AT95" s="165"/>
      <c r="AU95" s="185"/>
      <c r="AV95" s="167"/>
      <c r="AW95" s="162"/>
      <c r="AX95" s="163"/>
      <c r="AY95" s="167"/>
      <c r="AZ95" s="373"/>
    </row>
    <row r="96" spans="1:52" ht="33.75" customHeight="1">
      <c r="A96" s="380"/>
      <c r="B96" s="371"/>
      <c r="C96" s="371"/>
      <c r="D96" s="169" t="s">
        <v>43</v>
      </c>
      <c r="E96" s="147">
        <f t="shared" si="160"/>
        <v>0</v>
      </c>
      <c r="F96" s="147">
        <f t="shared" si="157"/>
        <v>0</v>
      </c>
      <c r="G96" s="175"/>
      <c r="H96" s="148">
        <v>0</v>
      </c>
      <c r="I96" s="148">
        <v>0</v>
      </c>
      <c r="J96" s="171"/>
      <c r="K96" s="148"/>
      <c r="L96" s="148"/>
      <c r="M96" s="171"/>
      <c r="N96" s="148"/>
      <c r="O96" s="148"/>
      <c r="P96" s="173"/>
      <c r="Q96" s="148"/>
      <c r="R96" s="148"/>
      <c r="S96" s="171"/>
      <c r="T96" s="148"/>
      <c r="U96" s="148"/>
      <c r="V96" s="171"/>
      <c r="W96" s="148"/>
      <c r="X96" s="148"/>
      <c r="Y96" s="171"/>
      <c r="Z96" s="148"/>
      <c r="AA96" s="151"/>
      <c r="AB96" s="172"/>
      <c r="AC96" s="171"/>
      <c r="AD96" s="173"/>
      <c r="AE96" s="148"/>
      <c r="AF96" s="151"/>
      <c r="AG96" s="172"/>
      <c r="AH96" s="177"/>
      <c r="AI96" s="173"/>
      <c r="AJ96" s="148"/>
      <c r="AK96" s="151"/>
      <c r="AL96" s="172"/>
      <c r="AM96" s="177"/>
      <c r="AN96" s="173"/>
      <c r="AO96" s="148"/>
      <c r="AP96" s="177"/>
      <c r="AQ96" s="173"/>
      <c r="AR96" s="148"/>
      <c r="AS96" s="149"/>
      <c r="AT96" s="172"/>
      <c r="AU96" s="177"/>
      <c r="AV96" s="173"/>
      <c r="AW96" s="148"/>
      <c r="AX96" s="148"/>
      <c r="AY96" s="173"/>
      <c r="AZ96" s="374"/>
    </row>
    <row r="97" spans="1:52" ht="18.75" customHeight="1">
      <c r="A97" s="378" t="s">
        <v>261</v>
      </c>
      <c r="B97" s="369" t="s">
        <v>400</v>
      </c>
      <c r="C97" s="369" t="s">
        <v>301</v>
      </c>
      <c r="D97" s="174" t="s">
        <v>41</v>
      </c>
      <c r="E97" s="147">
        <f>E99+E100</f>
        <v>460.65</v>
      </c>
      <c r="F97" s="147">
        <f>I97+L97+O97+R97+U97+X97+AA97+AF97+AK97+AP97+AS97+AX97</f>
        <v>0</v>
      </c>
      <c r="G97" s="175">
        <f>F97/E97</f>
        <v>0</v>
      </c>
      <c r="H97" s="168">
        <v>0</v>
      </c>
      <c r="I97" s="168">
        <v>0</v>
      </c>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f t="shared" ref="AP97" si="161">AP98+AP99+AP100+AP102+AP103</f>
        <v>0</v>
      </c>
      <c r="AQ97" s="168"/>
      <c r="AR97" s="168"/>
      <c r="AS97" s="168"/>
      <c r="AT97" s="168"/>
      <c r="AU97" s="168"/>
      <c r="AV97" s="168"/>
      <c r="AW97" s="147">
        <f>AW98+AW99+AW100</f>
        <v>460.65</v>
      </c>
      <c r="AX97" s="168">
        <f t="shared" ref="AX97" si="162">AX98+AX99+AX100+AX102+AX103</f>
        <v>0</v>
      </c>
      <c r="AY97" s="168">
        <f>AX97/AW97*100</f>
        <v>0</v>
      </c>
      <c r="AZ97" s="372"/>
    </row>
    <row r="98" spans="1:52" ht="31.2">
      <c r="A98" s="379"/>
      <c r="B98" s="370"/>
      <c r="C98" s="370"/>
      <c r="D98" s="176" t="s">
        <v>37</v>
      </c>
      <c r="E98" s="147">
        <f t="shared" ref="E98" si="163">H98+K98+N98+Q98+T98+W98+Z98+AE98+AJ98+AO98+AR98+AW98</f>
        <v>0</v>
      </c>
      <c r="F98" s="147">
        <f t="shared" ref="E98:F103" si="164">I98+L98+O98+R98+U98+X98+AA98+AF98+AK98+AP98+AS98+AX98</f>
        <v>0</v>
      </c>
      <c r="G98" s="175"/>
      <c r="H98" s="148">
        <v>0</v>
      </c>
      <c r="I98" s="148">
        <v>0</v>
      </c>
      <c r="J98" s="171"/>
      <c r="K98" s="148"/>
      <c r="L98" s="148"/>
      <c r="M98" s="171"/>
      <c r="N98" s="148"/>
      <c r="O98" s="148"/>
      <c r="P98" s="173"/>
      <c r="Q98" s="148"/>
      <c r="R98" s="148"/>
      <c r="S98" s="171"/>
      <c r="T98" s="148"/>
      <c r="U98" s="148"/>
      <c r="V98" s="171"/>
      <c r="W98" s="148"/>
      <c r="X98" s="148"/>
      <c r="Y98" s="171"/>
      <c r="Z98" s="148"/>
      <c r="AA98" s="151"/>
      <c r="AB98" s="172"/>
      <c r="AC98" s="171"/>
      <c r="AD98" s="173"/>
      <c r="AE98" s="148"/>
      <c r="AF98" s="151"/>
      <c r="AG98" s="172"/>
      <c r="AH98" s="177"/>
      <c r="AI98" s="173"/>
      <c r="AJ98" s="148"/>
      <c r="AK98" s="151"/>
      <c r="AL98" s="172"/>
      <c r="AM98" s="177"/>
      <c r="AN98" s="173"/>
      <c r="AO98" s="178"/>
      <c r="AP98" s="148"/>
      <c r="AQ98" s="148"/>
      <c r="AR98" s="148"/>
      <c r="AS98" s="149"/>
      <c r="AT98" s="172"/>
      <c r="AU98" s="177"/>
      <c r="AV98" s="173"/>
      <c r="AW98" s="147">
        <f t="shared" ref="AW98" si="165">AZ98+BC98+BF98+BI98+BL98+BO98+BR98+BW98+CB98+CG98+CJ98+CO98</f>
        <v>0</v>
      </c>
      <c r="AX98" s="150"/>
      <c r="AY98" s="173"/>
      <c r="AZ98" s="373"/>
    </row>
    <row r="99" spans="1:52" ht="64.5" customHeight="1">
      <c r="A99" s="379"/>
      <c r="B99" s="370"/>
      <c r="C99" s="370"/>
      <c r="D99" s="179" t="s">
        <v>2</v>
      </c>
      <c r="E99" s="147">
        <f t="shared" si="164"/>
        <v>409.9785</v>
      </c>
      <c r="F99" s="147">
        <f t="shared" si="164"/>
        <v>0</v>
      </c>
      <c r="G99" s="175">
        <f t="shared" ref="G99:G100" si="166">F99/E99</f>
        <v>0</v>
      </c>
      <c r="H99" s="153">
        <v>0</v>
      </c>
      <c r="I99" s="153">
        <v>0</v>
      </c>
      <c r="J99" s="154"/>
      <c r="K99" s="153"/>
      <c r="L99" s="153"/>
      <c r="M99" s="154"/>
      <c r="N99" s="153"/>
      <c r="O99" s="153"/>
      <c r="P99" s="181"/>
      <c r="Q99" s="153"/>
      <c r="R99" s="153"/>
      <c r="S99" s="154"/>
      <c r="T99" s="153"/>
      <c r="U99" s="153"/>
      <c r="V99" s="154"/>
      <c r="W99" s="153"/>
      <c r="X99" s="153"/>
      <c r="Y99" s="154"/>
      <c r="Z99" s="153"/>
      <c r="AA99" s="157"/>
      <c r="AB99" s="158"/>
      <c r="AC99" s="154"/>
      <c r="AD99" s="181"/>
      <c r="AE99" s="153"/>
      <c r="AF99" s="157"/>
      <c r="AG99" s="158"/>
      <c r="AH99" s="182"/>
      <c r="AI99" s="181"/>
      <c r="AJ99" s="153"/>
      <c r="AK99" s="157"/>
      <c r="AL99" s="158"/>
      <c r="AM99" s="182"/>
      <c r="AN99" s="181"/>
      <c r="AO99" s="294"/>
      <c r="AP99" s="294"/>
      <c r="AQ99" s="154"/>
      <c r="AR99" s="153"/>
      <c r="AS99" s="155"/>
      <c r="AT99" s="158"/>
      <c r="AU99" s="182"/>
      <c r="AV99" s="181"/>
      <c r="AW99" s="328">
        <v>409.9785</v>
      </c>
      <c r="AX99" s="156"/>
      <c r="AY99" s="168">
        <f>AX99/AW99*100</f>
        <v>0</v>
      </c>
      <c r="AZ99" s="373"/>
    </row>
    <row r="100" spans="1:52" ht="21.75" customHeight="1">
      <c r="A100" s="379"/>
      <c r="B100" s="370"/>
      <c r="C100" s="370"/>
      <c r="D100" s="321" t="s">
        <v>284</v>
      </c>
      <c r="E100" s="147">
        <f t="shared" si="164"/>
        <v>50.671500000000002</v>
      </c>
      <c r="F100" s="147">
        <f t="shared" si="164"/>
        <v>0</v>
      </c>
      <c r="G100" s="175">
        <f t="shared" si="166"/>
        <v>0</v>
      </c>
      <c r="H100" s="153">
        <v>0</v>
      </c>
      <c r="I100" s="153">
        <v>0</v>
      </c>
      <c r="J100" s="154"/>
      <c r="K100" s="153"/>
      <c r="L100" s="153"/>
      <c r="M100" s="154"/>
      <c r="N100" s="153"/>
      <c r="O100" s="153"/>
      <c r="P100" s="181"/>
      <c r="Q100" s="153"/>
      <c r="R100" s="153"/>
      <c r="S100" s="154"/>
      <c r="T100" s="153"/>
      <c r="U100" s="153"/>
      <c r="V100" s="154"/>
      <c r="W100" s="153"/>
      <c r="X100" s="153"/>
      <c r="Y100" s="154"/>
      <c r="Z100" s="153"/>
      <c r="AA100" s="157"/>
      <c r="AB100" s="158"/>
      <c r="AC100" s="154"/>
      <c r="AD100" s="181"/>
      <c r="AE100" s="153"/>
      <c r="AF100" s="157"/>
      <c r="AG100" s="158"/>
      <c r="AH100" s="182"/>
      <c r="AI100" s="181"/>
      <c r="AJ100" s="153"/>
      <c r="AK100" s="157"/>
      <c r="AL100" s="158"/>
      <c r="AM100" s="182"/>
      <c r="AN100" s="181"/>
      <c r="AO100" s="294"/>
      <c r="AP100" s="294"/>
      <c r="AQ100" s="181"/>
      <c r="AR100" s="153"/>
      <c r="AS100" s="157"/>
      <c r="AT100" s="158"/>
      <c r="AU100" s="182"/>
      <c r="AV100" s="181"/>
      <c r="AW100" s="328">
        <v>50.671500000000002</v>
      </c>
      <c r="AX100" s="156"/>
      <c r="AY100" s="168">
        <f>AX100/AW100*100</f>
        <v>0</v>
      </c>
      <c r="AZ100" s="373"/>
    </row>
    <row r="101" spans="1:52" ht="87.75" customHeight="1">
      <c r="A101" s="379"/>
      <c r="B101" s="370"/>
      <c r="C101" s="370"/>
      <c r="D101" s="321" t="s">
        <v>289</v>
      </c>
      <c r="E101" s="273"/>
      <c r="F101" s="147">
        <f t="shared" si="164"/>
        <v>0</v>
      </c>
      <c r="G101" s="175"/>
      <c r="H101" s="162">
        <v>0</v>
      </c>
      <c r="I101" s="162">
        <v>0</v>
      </c>
      <c r="J101" s="161"/>
      <c r="K101" s="162"/>
      <c r="L101" s="162"/>
      <c r="M101" s="161"/>
      <c r="N101" s="162"/>
      <c r="O101" s="162"/>
      <c r="P101" s="167"/>
      <c r="Q101" s="162"/>
      <c r="R101" s="162"/>
      <c r="S101" s="161"/>
      <c r="T101" s="162"/>
      <c r="U101" s="162"/>
      <c r="V101" s="161"/>
      <c r="W101" s="162"/>
      <c r="X101" s="162"/>
      <c r="Y101" s="161"/>
      <c r="Z101" s="162"/>
      <c r="AA101" s="164"/>
      <c r="AB101" s="165"/>
      <c r="AC101" s="161"/>
      <c r="AD101" s="167"/>
      <c r="AE101" s="162"/>
      <c r="AF101" s="164"/>
      <c r="AG101" s="165"/>
      <c r="AH101" s="185"/>
      <c r="AI101" s="167"/>
      <c r="AJ101" s="162"/>
      <c r="AK101" s="164"/>
      <c r="AL101" s="165"/>
      <c r="AM101" s="185"/>
      <c r="AN101" s="167"/>
      <c r="AO101" s="162"/>
      <c r="AP101" s="185"/>
      <c r="AQ101" s="167"/>
      <c r="AR101" s="162"/>
      <c r="AS101" s="166"/>
      <c r="AT101" s="165"/>
      <c r="AU101" s="185"/>
      <c r="AV101" s="167"/>
      <c r="AW101" s="327"/>
      <c r="AX101" s="163"/>
      <c r="AY101" s="167"/>
      <c r="AZ101" s="373"/>
    </row>
    <row r="102" spans="1:52" ht="21.75" customHeight="1">
      <c r="A102" s="379"/>
      <c r="B102" s="370"/>
      <c r="C102" s="370"/>
      <c r="D102" s="321" t="s">
        <v>285</v>
      </c>
      <c r="E102" s="147">
        <f t="shared" ref="E102:E103" si="167">H102+K102+N102+Q102+T102+W102+Z102+AE102+AJ102+AO102+AR102+AW102</f>
        <v>0</v>
      </c>
      <c r="F102" s="147">
        <f t="shared" si="164"/>
        <v>0</v>
      </c>
      <c r="G102" s="175"/>
      <c r="H102" s="162">
        <v>0</v>
      </c>
      <c r="I102" s="162">
        <v>0</v>
      </c>
      <c r="J102" s="161"/>
      <c r="K102" s="162"/>
      <c r="L102" s="162"/>
      <c r="M102" s="161"/>
      <c r="N102" s="162"/>
      <c r="O102" s="162"/>
      <c r="P102" s="167"/>
      <c r="Q102" s="162"/>
      <c r="R102" s="162"/>
      <c r="S102" s="161"/>
      <c r="T102" s="162"/>
      <c r="U102" s="162"/>
      <c r="V102" s="161"/>
      <c r="W102" s="162"/>
      <c r="X102" s="162"/>
      <c r="Y102" s="161"/>
      <c r="Z102" s="162"/>
      <c r="AA102" s="164"/>
      <c r="AB102" s="165"/>
      <c r="AC102" s="161"/>
      <c r="AD102" s="167"/>
      <c r="AE102" s="162"/>
      <c r="AF102" s="164"/>
      <c r="AG102" s="165"/>
      <c r="AH102" s="185"/>
      <c r="AI102" s="167"/>
      <c r="AJ102" s="162"/>
      <c r="AK102" s="164"/>
      <c r="AL102" s="165"/>
      <c r="AM102" s="185"/>
      <c r="AN102" s="167"/>
      <c r="AO102" s="162"/>
      <c r="AP102" s="185"/>
      <c r="AQ102" s="167"/>
      <c r="AR102" s="162"/>
      <c r="AS102" s="166"/>
      <c r="AT102" s="165"/>
      <c r="AU102" s="185"/>
      <c r="AV102" s="167"/>
      <c r="AW102" s="162"/>
      <c r="AX102" s="163"/>
      <c r="AY102" s="167"/>
      <c r="AZ102" s="373"/>
    </row>
    <row r="103" spans="1:52" ht="33.75" customHeight="1">
      <c r="A103" s="380"/>
      <c r="B103" s="371"/>
      <c r="C103" s="371"/>
      <c r="D103" s="169" t="s">
        <v>43</v>
      </c>
      <c r="E103" s="147">
        <f t="shared" si="167"/>
        <v>0</v>
      </c>
      <c r="F103" s="147">
        <f t="shared" si="164"/>
        <v>0</v>
      </c>
      <c r="G103" s="175"/>
      <c r="H103" s="148">
        <v>0</v>
      </c>
      <c r="I103" s="148">
        <v>0</v>
      </c>
      <c r="J103" s="171"/>
      <c r="K103" s="148"/>
      <c r="L103" s="148"/>
      <c r="M103" s="171"/>
      <c r="N103" s="148"/>
      <c r="O103" s="148"/>
      <c r="P103" s="173"/>
      <c r="Q103" s="148"/>
      <c r="R103" s="148"/>
      <c r="S103" s="171"/>
      <c r="T103" s="148"/>
      <c r="U103" s="148"/>
      <c r="V103" s="171"/>
      <c r="W103" s="148"/>
      <c r="X103" s="148"/>
      <c r="Y103" s="171"/>
      <c r="Z103" s="148"/>
      <c r="AA103" s="151"/>
      <c r="AB103" s="172"/>
      <c r="AC103" s="171"/>
      <c r="AD103" s="173"/>
      <c r="AE103" s="148"/>
      <c r="AF103" s="151"/>
      <c r="AG103" s="172"/>
      <c r="AH103" s="177"/>
      <c r="AI103" s="173"/>
      <c r="AJ103" s="148"/>
      <c r="AK103" s="151"/>
      <c r="AL103" s="172"/>
      <c r="AM103" s="177"/>
      <c r="AN103" s="173"/>
      <c r="AO103" s="148"/>
      <c r="AP103" s="177"/>
      <c r="AQ103" s="173"/>
      <c r="AR103" s="148"/>
      <c r="AS103" s="149"/>
      <c r="AT103" s="172"/>
      <c r="AU103" s="177"/>
      <c r="AV103" s="173"/>
      <c r="AW103" s="148"/>
      <c r="AX103" s="148"/>
      <c r="AY103" s="173"/>
      <c r="AZ103" s="374"/>
    </row>
    <row r="104" spans="1:52" ht="18.75" customHeight="1">
      <c r="A104" s="378" t="s">
        <v>261</v>
      </c>
      <c r="B104" s="369" t="s">
        <v>401</v>
      </c>
      <c r="C104" s="369" t="s">
        <v>301</v>
      </c>
      <c r="D104" s="174" t="s">
        <v>41</v>
      </c>
      <c r="E104" s="147">
        <f>E106+E107</f>
        <v>460.65</v>
      </c>
      <c r="F104" s="147">
        <f>I104+L104+O104+R104+U104+X104+AA104+AF104+AK104+AP104+AS104+AX104</f>
        <v>0</v>
      </c>
      <c r="G104" s="175">
        <f>F104/E104</f>
        <v>0</v>
      </c>
      <c r="H104" s="168">
        <v>0</v>
      </c>
      <c r="I104" s="168">
        <v>0</v>
      </c>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f t="shared" ref="AP104" si="168">AP105+AP106+AP107+AP109+AP110</f>
        <v>0</v>
      </c>
      <c r="AQ104" s="168"/>
      <c r="AR104" s="168"/>
      <c r="AS104" s="168"/>
      <c r="AT104" s="168"/>
      <c r="AU104" s="168"/>
      <c r="AV104" s="168"/>
      <c r="AW104" s="147">
        <f>AW105+AW106+AW107</f>
        <v>460.65</v>
      </c>
      <c r="AX104" s="168">
        <f t="shared" ref="AX104" si="169">AX105+AX106+AX107+AX109+AX110</f>
        <v>0</v>
      </c>
      <c r="AY104" s="168">
        <f>AX104/AW104*100</f>
        <v>0</v>
      </c>
      <c r="AZ104" s="372"/>
    </row>
    <row r="105" spans="1:52" ht="31.2">
      <c r="A105" s="379"/>
      <c r="B105" s="370"/>
      <c r="C105" s="370"/>
      <c r="D105" s="176" t="s">
        <v>37</v>
      </c>
      <c r="E105" s="147">
        <f t="shared" ref="E105" si="170">H105+K105+N105+Q105+T105+W105+Z105+AE105+AJ105+AO105+AR105+AW105</f>
        <v>0</v>
      </c>
      <c r="F105" s="147">
        <f t="shared" ref="E105:F110" si="171">I105+L105+O105+R105+U105+X105+AA105+AF105+AK105+AP105+AS105+AX105</f>
        <v>0</v>
      </c>
      <c r="G105" s="175"/>
      <c r="H105" s="148">
        <v>0</v>
      </c>
      <c r="I105" s="148">
        <v>0</v>
      </c>
      <c r="J105" s="171"/>
      <c r="K105" s="148"/>
      <c r="L105" s="148"/>
      <c r="M105" s="171"/>
      <c r="N105" s="148"/>
      <c r="O105" s="148"/>
      <c r="P105" s="173"/>
      <c r="Q105" s="148"/>
      <c r="R105" s="148"/>
      <c r="S105" s="171"/>
      <c r="T105" s="148"/>
      <c r="U105" s="148"/>
      <c r="V105" s="171"/>
      <c r="W105" s="148"/>
      <c r="X105" s="148"/>
      <c r="Y105" s="171"/>
      <c r="Z105" s="148"/>
      <c r="AA105" s="151"/>
      <c r="AB105" s="172"/>
      <c r="AC105" s="171"/>
      <c r="AD105" s="173"/>
      <c r="AE105" s="148"/>
      <c r="AF105" s="151"/>
      <c r="AG105" s="172"/>
      <c r="AH105" s="177"/>
      <c r="AI105" s="173"/>
      <c r="AJ105" s="148"/>
      <c r="AK105" s="151"/>
      <c r="AL105" s="172"/>
      <c r="AM105" s="177"/>
      <c r="AN105" s="173"/>
      <c r="AO105" s="178"/>
      <c r="AP105" s="148"/>
      <c r="AQ105" s="148"/>
      <c r="AR105" s="148"/>
      <c r="AS105" s="149"/>
      <c r="AT105" s="172"/>
      <c r="AU105" s="177"/>
      <c r="AV105" s="173"/>
      <c r="AW105" s="147">
        <f t="shared" ref="AW105" si="172">AZ105+BC105+BF105+BI105+BL105+BO105+BR105+BW105+CB105+CG105+CJ105+CO105</f>
        <v>0</v>
      </c>
      <c r="AX105" s="150"/>
      <c r="AY105" s="173"/>
      <c r="AZ105" s="373"/>
    </row>
    <row r="106" spans="1:52" ht="64.5" customHeight="1">
      <c r="A106" s="379"/>
      <c r="B106" s="370"/>
      <c r="C106" s="370"/>
      <c r="D106" s="179" t="s">
        <v>2</v>
      </c>
      <c r="E106" s="147">
        <f t="shared" si="171"/>
        <v>409.9785</v>
      </c>
      <c r="F106" s="147">
        <f t="shared" si="171"/>
        <v>0</v>
      </c>
      <c r="G106" s="175">
        <f t="shared" ref="G106:G107" si="173">F106/E106</f>
        <v>0</v>
      </c>
      <c r="H106" s="153">
        <v>0</v>
      </c>
      <c r="I106" s="153">
        <v>0</v>
      </c>
      <c r="J106" s="154"/>
      <c r="K106" s="153"/>
      <c r="L106" s="153"/>
      <c r="M106" s="154"/>
      <c r="N106" s="153"/>
      <c r="O106" s="153"/>
      <c r="P106" s="181"/>
      <c r="Q106" s="153"/>
      <c r="R106" s="153"/>
      <c r="S106" s="154"/>
      <c r="T106" s="153"/>
      <c r="U106" s="153"/>
      <c r="V106" s="154"/>
      <c r="W106" s="153"/>
      <c r="X106" s="153"/>
      <c r="Y106" s="154"/>
      <c r="Z106" s="153"/>
      <c r="AA106" s="157"/>
      <c r="AB106" s="158"/>
      <c r="AC106" s="154"/>
      <c r="AD106" s="181"/>
      <c r="AE106" s="153"/>
      <c r="AF106" s="157"/>
      <c r="AG106" s="158"/>
      <c r="AH106" s="182"/>
      <c r="AI106" s="181"/>
      <c r="AJ106" s="153"/>
      <c r="AK106" s="157"/>
      <c r="AL106" s="158"/>
      <c r="AM106" s="182"/>
      <c r="AN106" s="181"/>
      <c r="AO106" s="160"/>
      <c r="AP106" s="154"/>
      <c r="AQ106" s="154"/>
      <c r="AR106" s="153"/>
      <c r="AS106" s="155"/>
      <c r="AT106" s="158"/>
      <c r="AU106" s="182"/>
      <c r="AV106" s="181"/>
      <c r="AW106" s="328">
        <v>409.9785</v>
      </c>
      <c r="AX106" s="156"/>
      <c r="AY106" s="168">
        <f>AX106/AW106*100</f>
        <v>0</v>
      </c>
      <c r="AZ106" s="373"/>
    </row>
    <row r="107" spans="1:52" ht="21.75" customHeight="1">
      <c r="A107" s="379"/>
      <c r="B107" s="370"/>
      <c r="C107" s="370"/>
      <c r="D107" s="321" t="s">
        <v>284</v>
      </c>
      <c r="E107" s="147">
        <f t="shared" si="171"/>
        <v>50.671500000000002</v>
      </c>
      <c r="F107" s="147">
        <f t="shared" si="171"/>
        <v>0</v>
      </c>
      <c r="G107" s="175">
        <f t="shared" si="173"/>
        <v>0</v>
      </c>
      <c r="H107" s="153">
        <v>0</v>
      </c>
      <c r="I107" s="153">
        <v>0</v>
      </c>
      <c r="J107" s="154"/>
      <c r="K107" s="153"/>
      <c r="L107" s="153"/>
      <c r="M107" s="154"/>
      <c r="N107" s="153"/>
      <c r="O107" s="153"/>
      <c r="P107" s="181"/>
      <c r="Q107" s="153"/>
      <c r="R107" s="153"/>
      <c r="S107" s="154"/>
      <c r="T107" s="153"/>
      <c r="U107" s="153"/>
      <c r="V107" s="154"/>
      <c r="W107" s="153"/>
      <c r="X107" s="153"/>
      <c r="Y107" s="154"/>
      <c r="Z107" s="153"/>
      <c r="AA107" s="157"/>
      <c r="AB107" s="158"/>
      <c r="AC107" s="154"/>
      <c r="AD107" s="181"/>
      <c r="AE107" s="153"/>
      <c r="AF107" s="157"/>
      <c r="AG107" s="158"/>
      <c r="AH107" s="182"/>
      <c r="AI107" s="181"/>
      <c r="AJ107" s="153"/>
      <c r="AK107" s="157"/>
      <c r="AL107" s="158"/>
      <c r="AM107" s="182"/>
      <c r="AN107" s="181"/>
      <c r="AO107" s="153"/>
      <c r="AP107" s="182"/>
      <c r="AQ107" s="181"/>
      <c r="AR107" s="153"/>
      <c r="AS107" s="157"/>
      <c r="AT107" s="158"/>
      <c r="AU107" s="182"/>
      <c r="AV107" s="181"/>
      <c r="AW107" s="328">
        <v>50.671500000000002</v>
      </c>
      <c r="AX107" s="156"/>
      <c r="AY107" s="168">
        <f>AX107/AW107*100</f>
        <v>0</v>
      </c>
      <c r="AZ107" s="373"/>
    </row>
    <row r="108" spans="1:52" ht="87.75" customHeight="1">
      <c r="A108" s="379"/>
      <c r="B108" s="370"/>
      <c r="C108" s="370"/>
      <c r="D108" s="321" t="s">
        <v>289</v>
      </c>
      <c r="E108" s="273"/>
      <c r="F108" s="147">
        <f t="shared" si="171"/>
        <v>0</v>
      </c>
      <c r="G108" s="175"/>
      <c r="H108" s="162">
        <v>0</v>
      </c>
      <c r="I108" s="162">
        <v>0</v>
      </c>
      <c r="J108" s="161"/>
      <c r="K108" s="162"/>
      <c r="L108" s="162"/>
      <c r="M108" s="161"/>
      <c r="N108" s="162"/>
      <c r="O108" s="162"/>
      <c r="P108" s="167"/>
      <c r="Q108" s="162"/>
      <c r="R108" s="162"/>
      <c r="S108" s="161"/>
      <c r="T108" s="162"/>
      <c r="U108" s="162"/>
      <c r="V108" s="161"/>
      <c r="W108" s="162"/>
      <c r="X108" s="162"/>
      <c r="Y108" s="161"/>
      <c r="Z108" s="162"/>
      <c r="AA108" s="164"/>
      <c r="AB108" s="165"/>
      <c r="AC108" s="161"/>
      <c r="AD108" s="167"/>
      <c r="AE108" s="162"/>
      <c r="AF108" s="164"/>
      <c r="AG108" s="165"/>
      <c r="AH108" s="185"/>
      <c r="AI108" s="167"/>
      <c r="AJ108" s="162"/>
      <c r="AK108" s="164"/>
      <c r="AL108" s="165"/>
      <c r="AM108" s="185"/>
      <c r="AN108" s="167"/>
      <c r="AO108" s="162"/>
      <c r="AP108" s="185"/>
      <c r="AQ108" s="167"/>
      <c r="AR108" s="162"/>
      <c r="AS108" s="166"/>
      <c r="AT108" s="165"/>
      <c r="AU108" s="185"/>
      <c r="AV108" s="167"/>
      <c r="AW108" s="327"/>
      <c r="AX108" s="163"/>
      <c r="AY108" s="167"/>
      <c r="AZ108" s="373"/>
    </row>
    <row r="109" spans="1:52" ht="21.75" customHeight="1">
      <c r="A109" s="379"/>
      <c r="B109" s="370"/>
      <c r="C109" s="370"/>
      <c r="D109" s="321" t="s">
        <v>285</v>
      </c>
      <c r="E109" s="147">
        <f t="shared" ref="E109:E110" si="174">H109+K109+N109+Q109+T109+W109+Z109+AE109+AJ109+AO109+AR109+AW109</f>
        <v>0</v>
      </c>
      <c r="F109" s="147">
        <f t="shared" si="171"/>
        <v>0</v>
      </c>
      <c r="G109" s="175"/>
      <c r="H109" s="162">
        <v>0</v>
      </c>
      <c r="I109" s="162">
        <v>0</v>
      </c>
      <c r="J109" s="161"/>
      <c r="K109" s="162"/>
      <c r="L109" s="162"/>
      <c r="M109" s="161"/>
      <c r="N109" s="162"/>
      <c r="O109" s="162"/>
      <c r="P109" s="167"/>
      <c r="Q109" s="162"/>
      <c r="R109" s="162"/>
      <c r="S109" s="161"/>
      <c r="T109" s="162"/>
      <c r="U109" s="162"/>
      <c r="V109" s="161"/>
      <c r="W109" s="162"/>
      <c r="X109" s="162"/>
      <c r="Y109" s="161"/>
      <c r="Z109" s="162"/>
      <c r="AA109" s="164"/>
      <c r="AB109" s="165"/>
      <c r="AC109" s="161"/>
      <c r="AD109" s="167"/>
      <c r="AE109" s="162"/>
      <c r="AF109" s="164"/>
      <c r="AG109" s="165"/>
      <c r="AH109" s="185"/>
      <c r="AI109" s="167"/>
      <c r="AJ109" s="162"/>
      <c r="AK109" s="164"/>
      <c r="AL109" s="165"/>
      <c r="AM109" s="185"/>
      <c r="AN109" s="167"/>
      <c r="AO109" s="162"/>
      <c r="AP109" s="185"/>
      <c r="AQ109" s="167"/>
      <c r="AR109" s="162"/>
      <c r="AS109" s="166"/>
      <c r="AT109" s="165"/>
      <c r="AU109" s="185"/>
      <c r="AV109" s="167"/>
      <c r="AW109" s="162"/>
      <c r="AX109" s="163"/>
      <c r="AY109" s="167"/>
      <c r="AZ109" s="373"/>
    </row>
    <row r="110" spans="1:52" ht="33.75" customHeight="1">
      <c r="A110" s="380"/>
      <c r="B110" s="371"/>
      <c r="C110" s="371"/>
      <c r="D110" s="169" t="s">
        <v>43</v>
      </c>
      <c r="E110" s="147">
        <f t="shared" si="174"/>
        <v>0</v>
      </c>
      <c r="F110" s="147">
        <f t="shared" si="171"/>
        <v>0</v>
      </c>
      <c r="G110" s="175"/>
      <c r="H110" s="148">
        <v>0</v>
      </c>
      <c r="I110" s="148">
        <v>0</v>
      </c>
      <c r="J110" s="171"/>
      <c r="K110" s="148"/>
      <c r="L110" s="148"/>
      <c r="M110" s="171"/>
      <c r="N110" s="148"/>
      <c r="O110" s="148"/>
      <c r="P110" s="173"/>
      <c r="Q110" s="148"/>
      <c r="R110" s="148"/>
      <c r="S110" s="171"/>
      <c r="T110" s="148"/>
      <c r="U110" s="148"/>
      <c r="V110" s="171"/>
      <c r="W110" s="148"/>
      <c r="X110" s="148"/>
      <c r="Y110" s="171"/>
      <c r="Z110" s="148"/>
      <c r="AA110" s="151"/>
      <c r="AB110" s="172"/>
      <c r="AC110" s="171"/>
      <c r="AD110" s="173"/>
      <c r="AE110" s="148"/>
      <c r="AF110" s="151"/>
      <c r="AG110" s="172"/>
      <c r="AH110" s="177"/>
      <c r="AI110" s="173"/>
      <c r="AJ110" s="148"/>
      <c r="AK110" s="151"/>
      <c r="AL110" s="172"/>
      <c r="AM110" s="177"/>
      <c r="AN110" s="173"/>
      <c r="AO110" s="148"/>
      <c r="AP110" s="177"/>
      <c r="AQ110" s="173"/>
      <c r="AR110" s="148"/>
      <c r="AS110" s="149"/>
      <c r="AT110" s="172"/>
      <c r="AU110" s="177"/>
      <c r="AV110" s="173"/>
      <c r="AW110" s="148"/>
      <c r="AX110" s="148"/>
      <c r="AY110" s="173"/>
      <c r="AZ110" s="374"/>
    </row>
    <row r="111" spans="1:52" ht="18.75" customHeight="1">
      <c r="A111" s="378" t="s">
        <v>261</v>
      </c>
      <c r="B111" s="369" t="s">
        <v>402</v>
      </c>
      <c r="C111" s="369" t="s">
        <v>301</v>
      </c>
      <c r="D111" s="174" t="s">
        <v>41</v>
      </c>
      <c r="E111" s="147">
        <f>E113+E114</f>
        <v>460.65</v>
      </c>
      <c r="F111" s="147">
        <f>I111+L111+O111+R111+U111+X111+AA111+AF111+AK111+AP111+AS111+AX111</f>
        <v>0</v>
      </c>
      <c r="G111" s="175">
        <f>F111/E111</f>
        <v>0</v>
      </c>
      <c r="H111" s="168">
        <v>0</v>
      </c>
      <c r="I111" s="168">
        <v>0</v>
      </c>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f t="shared" ref="AP111" si="175">AP112+AP113+AP114+AP116+AP117</f>
        <v>0</v>
      </c>
      <c r="AQ111" s="168"/>
      <c r="AR111" s="168"/>
      <c r="AS111" s="168"/>
      <c r="AT111" s="168"/>
      <c r="AU111" s="168"/>
      <c r="AV111" s="168"/>
      <c r="AW111" s="147">
        <f>AW112+AW113+AW114</f>
        <v>460.65</v>
      </c>
      <c r="AX111" s="168">
        <f t="shared" ref="AX111" si="176">AX112+AX113+AX114+AX116+AX117</f>
        <v>0</v>
      </c>
      <c r="AY111" s="168">
        <f>AX111/AW111*100</f>
        <v>0</v>
      </c>
      <c r="AZ111" s="372"/>
    </row>
    <row r="112" spans="1:52" ht="31.2">
      <c r="A112" s="379"/>
      <c r="B112" s="370"/>
      <c r="C112" s="370"/>
      <c r="D112" s="176" t="s">
        <v>37</v>
      </c>
      <c r="E112" s="147">
        <f t="shared" ref="E112" si="177">H112+K112+N112+Q112+T112+W112+Z112+AE112+AJ112+AO112+AR112+AW112</f>
        <v>0</v>
      </c>
      <c r="F112" s="147">
        <f t="shared" ref="E112:F117" si="178">I112+L112+O112+R112+U112+X112+AA112+AF112+AK112+AP112+AS112+AX112</f>
        <v>0</v>
      </c>
      <c r="G112" s="175"/>
      <c r="H112" s="148">
        <v>0</v>
      </c>
      <c r="I112" s="148">
        <v>0</v>
      </c>
      <c r="J112" s="171"/>
      <c r="K112" s="148"/>
      <c r="L112" s="148"/>
      <c r="M112" s="171"/>
      <c r="N112" s="148"/>
      <c r="O112" s="148"/>
      <c r="P112" s="173"/>
      <c r="Q112" s="148"/>
      <c r="R112" s="148"/>
      <c r="S112" s="171"/>
      <c r="T112" s="148"/>
      <c r="U112" s="148"/>
      <c r="V112" s="171"/>
      <c r="W112" s="148"/>
      <c r="X112" s="148"/>
      <c r="Y112" s="171"/>
      <c r="Z112" s="148"/>
      <c r="AA112" s="151"/>
      <c r="AB112" s="172"/>
      <c r="AC112" s="171"/>
      <c r="AD112" s="173"/>
      <c r="AE112" s="148"/>
      <c r="AF112" s="151"/>
      <c r="AG112" s="172"/>
      <c r="AH112" s="177"/>
      <c r="AI112" s="173"/>
      <c r="AJ112" s="148"/>
      <c r="AK112" s="151"/>
      <c r="AL112" s="172"/>
      <c r="AM112" s="177"/>
      <c r="AN112" s="173"/>
      <c r="AO112" s="178"/>
      <c r="AP112" s="148"/>
      <c r="AQ112" s="148"/>
      <c r="AR112" s="148"/>
      <c r="AS112" s="149"/>
      <c r="AT112" s="172"/>
      <c r="AU112" s="177"/>
      <c r="AV112" s="173"/>
      <c r="AW112" s="147">
        <f t="shared" ref="AW112" si="179">AZ112+BC112+BF112+BI112+BL112+BO112+BR112+BW112+CB112+CG112+CJ112+CO112</f>
        <v>0</v>
      </c>
      <c r="AX112" s="150"/>
      <c r="AY112" s="173"/>
      <c r="AZ112" s="373"/>
    </row>
    <row r="113" spans="1:52" ht="64.5" customHeight="1">
      <c r="A113" s="379"/>
      <c r="B113" s="370"/>
      <c r="C113" s="370"/>
      <c r="D113" s="179" t="s">
        <v>2</v>
      </c>
      <c r="E113" s="147">
        <f t="shared" si="178"/>
        <v>409.9785</v>
      </c>
      <c r="F113" s="147">
        <f t="shared" si="178"/>
        <v>0</v>
      </c>
      <c r="G113" s="175">
        <f t="shared" ref="G113:G114" si="180">F113/E113</f>
        <v>0</v>
      </c>
      <c r="H113" s="153">
        <v>0</v>
      </c>
      <c r="I113" s="153">
        <v>0</v>
      </c>
      <c r="J113" s="154"/>
      <c r="K113" s="153"/>
      <c r="L113" s="153"/>
      <c r="M113" s="154"/>
      <c r="N113" s="153"/>
      <c r="O113" s="153"/>
      <c r="P113" s="181"/>
      <c r="Q113" s="153"/>
      <c r="R113" s="153"/>
      <c r="S113" s="154"/>
      <c r="T113" s="153"/>
      <c r="U113" s="153"/>
      <c r="V113" s="154"/>
      <c r="W113" s="153"/>
      <c r="X113" s="153"/>
      <c r="Y113" s="154"/>
      <c r="Z113" s="153"/>
      <c r="AA113" s="157"/>
      <c r="AB113" s="158"/>
      <c r="AC113" s="154"/>
      <c r="AD113" s="181"/>
      <c r="AE113" s="153"/>
      <c r="AF113" s="157"/>
      <c r="AG113" s="158"/>
      <c r="AH113" s="182"/>
      <c r="AI113" s="181"/>
      <c r="AJ113" s="153"/>
      <c r="AK113" s="157"/>
      <c r="AL113" s="158"/>
      <c r="AM113" s="182"/>
      <c r="AN113" s="181"/>
      <c r="AO113" s="160"/>
      <c r="AP113" s="154"/>
      <c r="AQ113" s="154"/>
      <c r="AR113" s="153"/>
      <c r="AS113" s="155"/>
      <c r="AT113" s="158"/>
      <c r="AU113" s="182"/>
      <c r="AV113" s="181"/>
      <c r="AW113" s="328">
        <v>409.9785</v>
      </c>
      <c r="AX113" s="156"/>
      <c r="AY113" s="168">
        <f>AX113/AW113*100</f>
        <v>0</v>
      </c>
      <c r="AZ113" s="373"/>
    </row>
    <row r="114" spans="1:52" ht="21.75" customHeight="1">
      <c r="A114" s="379"/>
      <c r="B114" s="370"/>
      <c r="C114" s="370"/>
      <c r="D114" s="321" t="s">
        <v>284</v>
      </c>
      <c r="E114" s="147">
        <f t="shared" si="178"/>
        <v>50.671500000000002</v>
      </c>
      <c r="F114" s="147">
        <f t="shared" si="178"/>
        <v>0</v>
      </c>
      <c r="G114" s="175">
        <f t="shared" si="180"/>
        <v>0</v>
      </c>
      <c r="H114" s="153">
        <v>0</v>
      </c>
      <c r="I114" s="153">
        <v>0</v>
      </c>
      <c r="J114" s="154"/>
      <c r="K114" s="153"/>
      <c r="L114" s="153"/>
      <c r="M114" s="154"/>
      <c r="N114" s="153"/>
      <c r="O114" s="153"/>
      <c r="P114" s="181"/>
      <c r="Q114" s="153"/>
      <c r="R114" s="153"/>
      <c r="S114" s="154"/>
      <c r="T114" s="153"/>
      <c r="U114" s="153"/>
      <c r="V114" s="154"/>
      <c r="W114" s="153"/>
      <c r="X114" s="153"/>
      <c r="Y114" s="154"/>
      <c r="Z114" s="153"/>
      <c r="AA114" s="157"/>
      <c r="AB114" s="158"/>
      <c r="AC114" s="154"/>
      <c r="AD114" s="181"/>
      <c r="AE114" s="153"/>
      <c r="AF114" s="157"/>
      <c r="AG114" s="158"/>
      <c r="AH114" s="182"/>
      <c r="AI114" s="181"/>
      <c r="AJ114" s="153"/>
      <c r="AK114" s="157"/>
      <c r="AL114" s="158"/>
      <c r="AM114" s="182"/>
      <c r="AN114" s="181"/>
      <c r="AO114" s="153"/>
      <c r="AP114" s="182"/>
      <c r="AQ114" s="181"/>
      <c r="AR114" s="153"/>
      <c r="AS114" s="157"/>
      <c r="AT114" s="158"/>
      <c r="AU114" s="182"/>
      <c r="AV114" s="181"/>
      <c r="AW114" s="328">
        <v>50.671500000000002</v>
      </c>
      <c r="AX114" s="156"/>
      <c r="AY114" s="168">
        <f>AX114/AW114*100</f>
        <v>0</v>
      </c>
      <c r="AZ114" s="373"/>
    </row>
    <row r="115" spans="1:52" ht="87.75" customHeight="1">
      <c r="A115" s="379"/>
      <c r="B115" s="370"/>
      <c r="C115" s="370"/>
      <c r="D115" s="321" t="s">
        <v>289</v>
      </c>
      <c r="E115" s="273"/>
      <c r="F115" s="147">
        <f t="shared" si="178"/>
        <v>0</v>
      </c>
      <c r="G115" s="175"/>
      <c r="H115" s="162">
        <v>0</v>
      </c>
      <c r="I115" s="162">
        <v>0</v>
      </c>
      <c r="J115" s="161"/>
      <c r="K115" s="162"/>
      <c r="L115" s="162"/>
      <c r="M115" s="161"/>
      <c r="N115" s="162"/>
      <c r="O115" s="162"/>
      <c r="P115" s="167"/>
      <c r="Q115" s="162"/>
      <c r="R115" s="162"/>
      <c r="S115" s="161"/>
      <c r="T115" s="162"/>
      <c r="U115" s="162"/>
      <c r="V115" s="161"/>
      <c r="W115" s="162"/>
      <c r="X115" s="162"/>
      <c r="Y115" s="161"/>
      <c r="Z115" s="162"/>
      <c r="AA115" s="164"/>
      <c r="AB115" s="165"/>
      <c r="AC115" s="161"/>
      <c r="AD115" s="167"/>
      <c r="AE115" s="162"/>
      <c r="AF115" s="164"/>
      <c r="AG115" s="165"/>
      <c r="AH115" s="185"/>
      <c r="AI115" s="167"/>
      <c r="AJ115" s="162"/>
      <c r="AK115" s="164"/>
      <c r="AL115" s="165"/>
      <c r="AM115" s="185"/>
      <c r="AN115" s="167"/>
      <c r="AO115" s="162"/>
      <c r="AP115" s="185"/>
      <c r="AQ115" s="167"/>
      <c r="AR115" s="162"/>
      <c r="AS115" s="166"/>
      <c r="AT115" s="165"/>
      <c r="AU115" s="185"/>
      <c r="AV115" s="167"/>
      <c r="AW115" s="327"/>
      <c r="AX115" s="163"/>
      <c r="AY115" s="167"/>
      <c r="AZ115" s="373"/>
    </row>
    <row r="116" spans="1:52" ht="21.75" customHeight="1">
      <c r="A116" s="379"/>
      <c r="B116" s="370"/>
      <c r="C116" s="370"/>
      <c r="D116" s="321" t="s">
        <v>285</v>
      </c>
      <c r="E116" s="147">
        <f t="shared" ref="E116:E117" si="181">H116+K116+N116+Q116+T116+W116+Z116+AE116+AJ116+AO116+AR116+AW116</f>
        <v>0</v>
      </c>
      <c r="F116" s="147">
        <f t="shared" si="178"/>
        <v>0</v>
      </c>
      <c r="G116" s="175"/>
      <c r="H116" s="162">
        <v>0</v>
      </c>
      <c r="I116" s="162">
        <v>0</v>
      </c>
      <c r="J116" s="161"/>
      <c r="K116" s="162"/>
      <c r="L116" s="162"/>
      <c r="M116" s="161"/>
      <c r="N116" s="162"/>
      <c r="O116" s="162"/>
      <c r="P116" s="167"/>
      <c r="Q116" s="162"/>
      <c r="R116" s="162"/>
      <c r="S116" s="161"/>
      <c r="T116" s="162"/>
      <c r="U116" s="162"/>
      <c r="V116" s="161"/>
      <c r="W116" s="162"/>
      <c r="X116" s="162"/>
      <c r="Y116" s="161"/>
      <c r="Z116" s="162"/>
      <c r="AA116" s="164"/>
      <c r="AB116" s="165"/>
      <c r="AC116" s="161"/>
      <c r="AD116" s="167"/>
      <c r="AE116" s="162"/>
      <c r="AF116" s="164"/>
      <c r="AG116" s="165"/>
      <c r="AH116" s="185"/>
      <c r="AI116" s="167"/>
      <c r="AJ116" s="162"/>
      <c r="AK116" s="164"/>
      <c r="AL116" s="165"/>
      <c r="AM116" s="185"/>
      <c r="AN116" s="167"/>
      <c r="AO116" s="162"/>
      <c r="AP116" s="185"/>
      <c r="AQ116" s="167"/>
      <c r="AR116" s="162"/>
      <c r="AS116" s="166"/>
      <c r="AT116" s="165"/>
      <c r="AU116" s="185"/>
      <c r="AV116" s="167"/>
      <c r="AW116" s="162"/>
      <c r="AX116" s="163"/>
      <c r="AY116" s="167"/>
      <c r="AZ116" s="373"/>
    </row>
    <row r="117" spans="1:52" ht="33.75" customHeight="1">
      <c r="A117" s="380"/>
      <c r="B117" s="371"/>
      <c r="C117" s="371"/>
      <c r="D117" s="169" t="s">
        <v>43</v>
      </c>
      <c r="E117" s="147">
        <f t="shared" si="181"/>
        <v>0</v>
      </c>
      <c r="F117" s="147">
        <f t="shared" si="178"/>
        <v>0</v>
      </c>
      <c r="G117" s="175"/>
      <c r="H117" s="148">
        <v>0</v>
      </c>
      <c r="I117" s="148">
        <v>0</v>
      </c>
      <c r="J117" s="171"/>
      <c r="K117" s="148"/>
      <c r="L117" s="148"/>
      <c r="M117" s="171"/>
      <c r="N117" s="148"/>
      <c r="O117" s="148"/>
      <c r="P117" s="173"/>
      <c r="Q117" s="148"/>
      <c r="R117" s="148"/>
      <c r="S117" s="171"/>
      <c r="T117" s="148"/>
      <c r="U117" s="148"/>
      <c r="V117" s="171"/>
      <c r="W117" s="148"/>
      <c r="X117" s="148"/>
      <c r="Y117" s="171"/>
      <c r="Z117" s="148"/>
      <c r="AA117" s="151"/>
      <c r="AB117" s="172"/>
      <c r="AC117" s="171"/>
      <c r="AD117" s="173"/>
      <c r="AE117" s="148"/>
      <c r="AF117" s="151"/>
      <c r="AG117" s="172"/>
      <c r="AH117" s="177"/>
      <c r="AI117" s="173"/>
      <c r="AJ117" s="148"/>
      <c r="AK117" s="151"/>
      <c r="AL117" s="172"/>
      <c r="AM117" s="177"/>
      <c r="AN117" s="173"/>
      <c r="AO117" s="148"/>
      <c r="AP117" s="177"/>
      <c r="AQ117" s="173"/>
      <c r="AR117" s="148"/>
      <c r="AS117" s="149"/>
      <c r="AT117" s="172"/>
      <c r="AU117" s="177"/>
      <c r="AV117" s="173"/>
      <c r="AW117" s="148"/>
      <c r="AX117" s="148"/>
      <c r="AY117" s="173"/>
      <c r="AZ117" s="374"/>
    </row>
    <row r="118" spans="1:52" ht="18.75" customHeight="1">
      <c r="A118" s="378" t="s">
        <v>431</v>
      </c>
      <c r="B118" s="369" t="s">
        <v>430</v>
      </c>
      <c r="C118" s="369" t="s">
        <v>301</v>
      </c>
      <c r="D118" s="174" t="s">
        <v>41</v>
      </c>
      <c r="E118" s="147">
        <f>E120+E121</f>
        <v>30</v>
      </c>
      <c r="F118" s="147">
        <f>I118+L118+O118+R118+U118+X118+AA118+AF118+AK118+AP118+AS118+AX118</f>
        <v>0</v>
      </c>
      <c r="G118" s="175">
        <f>F118/E118</f>
        <v>0</v>
      </c>
      <c r="H118" s="168">
        <v>0</v>
      </c>
      <c r="I118" s="168">
        <v>0</v>
      </c>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f t="shared" ref="AP118" si="182">AP119+AP120+AP121+AP123+AP124</f>
        <v>0</v>
      </c>
      <c r="AQ118" s="168"/>
      <c r="AR118" s="168"/>
      <c r="AS118" s="168"/>
      <c r="AT118" s="168"/>
      <c r="AU118" s="168"/>
      <c r="AV118" s="168"/>
      <c r="AW118" s="147">
        <f>AW119+AW120+AW121</f>
        <v>30</v>
      </c>
      <c r="AX118" s="168">
        <f t="shared" ref="AX118" si="183">AX119+AX120+AX121+AX123+AX124</f>
        <v>0</v>
      </c>
      <c r="AY118" s="168">
        <f>AX118/AW118*100</f>
        <v>0</v>
      </c>
      <c r="AZ118" s="372"/>
    </row>
    <row r="119" spans="1:52" ht="31.2">
      <c r="A119" s="379"/>
      <c r="B119" s="370"/>
      <c r="C119" s="370"/>
      <c r="D119" s="176" t="s">
        <v>37</v>
      </c>
      <c r="E119" s="147">
        <f t="shared" ref="E119:E121" si="184">H119+K119+N119+Q119+T119+W119+Z119+AE119+AJ119+AO119+AR119+AW119</f>
        <v>0</v>
      </c>
      <c r="F119" s="147">
        <f t="shared" ref="F119:F124" si="185">I119+L119+O119+R119+U119+X119+AA119+AF119+AK119+AP119+AS119+AX119</f>
        <v>0</v>
      </c>
      <c r="G119" s="175"/>
      <c r="H119" s="148">
        <v>0</v>
      </c>
      <c r="I119" s="148">
        <v>0</v>
      </c>
      <c r="J119" s="171"/>
      <c r="K119" s="148"/>
      <c r="L119" s="148"/>
      <c r="M119" s="171"/>
      <c r="N119" s="148"/>
      <c r="O119" s="148"/>
      <c r="P119" s="173"/>
      <c r="Q119" s="148"/>
      <c r="R119" s="148"/>
      <c r="S119" s="171"/>
      <c r="T119" s="148"/>
      <c r="U119" s="148"/>
      <c r="V119" s="171"/>
      <c r="W119" s="148"/>
      <c r="X119" s="148"/>
      <c r="Y119" s="171"/>
      <c r="Z119" s="148"/>
      <c r="AA119" s="151"/>
      <c r="AB119" s="172"/>
      <c r="AC119" s="171"/>
      <c r="AD119" s="173"/>
      <c r="AE119" s="148"/>
      <c r="AF119" s="151"/>
      <c r="AG119" s="172"/>
      <c r="AH119" s="177"/>
      <c r="AI119" s="173"/>
      <c r="AJ119" s="148"/>
      <c r="AK119" s="151"/>
      <c r="AL119" s="172"/>
      <c r="AM119" s="177"/>
      <c r="AN119" s="173"/>
      <c r="AO119" s="178"/>
      <c r="AP119" s="148"/>
      <c r="AQ119" s="148"/>
      <c r="AR119" s="148"/>
      <c r="AS119" s="149"/>
      <c r="AT119" s="172"/>
      <c r="AU119" s="177"/>
      <c r="AV119" s="173"/>
      <c r="AW119" s="147">
        <f t="shared" ref="AW119" si="186">AZ119+BC119+BF119+BI119+BL119+BO119+BR119+BW119+CB119+CG119+CJ119+CO119</f>
        <v>0</v>
      </c>
      <c r="AX119" s="150"/>
      <c r="AY119" s="173"/>
      <c r="AZ119" s="373"/>
    </row>
    <row r="120" spans="1:52" ht="64.5" customHeight="1">
      <c r="A120" s="379"/>
      <c r="B120" s="370"/>
      <c r="C120" s="370"/>
      <c r="D120" s="179" t="s">
        <v>2</v>
      </c>
      <c r="E120" s="147">
        <f t="shared" si="184"/>
        <v>0</v>
      </c>
      <c r="F120" s="147">
        <f t="shared" si="185"/>
        <v>0</v>
      </c>
      <c r="G120" s="175" t="e">
        <f t="shared" ref="G120:G121" si="187">F120/E120</f>
        <v>#DIV/0!</v>
      </c>
      <c r="H120" s="153">
        <v>0</v>
      </c>
      <c r="I120" s="153">
        <v>0</v>
      </c>
      <c r="J120" s="154"/>
      <c r="K120" s="153"/>
      <c r="L120" s="153"/>
      <c r="M120" s="154"/>
      <c r="N120" s="153"/>
      <c r="O120" s="153"/>
      <c r="P120" s="181"/>
      <c r="Q120" s="153"/>
      <c r="R120" s="153"/>
      <c r="S120" s="154"/>
      <c r="T120" s="153"/>
      <c r="U120" s="153"/>
      <c r="V120" s="154"/>
      <c r="W120" s="153"/>
      <c r="X120" s="153"/>
      <c r="Y120" s="154"/>
      <c r="Z120" s="153"/>
      <c r="AA120" s="157"/>
      <c r="AB120" s="158"/>
      <c r="AC120" s="154"/>
      <c r="AD120" s="181"/>
      <c r="AE120" s="153"/>
      <c r="AF120" s="157"/>
      <c r="AG120" s="158"/>
      <c r="AH120" s="182"/>
      <c r="AI120" s="181"/>
      <c r="AJ120" s="153"/>
      <c r="AK120" s="157"/>
      <c r="AL120" s="158"/>
      <c r="AM120" s="182"/>
      <c r="AN120" s="181"/>
      <c r="AO120" s="160"/>
      <c r="AP120" s="294"/>
      <c r="AQ120" s="294"/>
      <c r="AR120" s="153"/>
      <c r="AS120" s="155"/>
      <c r="AT120" s="158"/>
      <c r="AU120" s="182"/>
      <c r="AV120" s="181"/>
      <c r="AW120" s="327"/>
      <c r="AX120" s="156"/>
      <c r="AY120" s="168" t="e">
        <f>AX120/AW120*100</f>
        <v>#DIV/0!</v>
      </c>
      <c r="AZ120" s="373"/>
    </row>
    <row r="121" spans="1:52" ht="21.75" customHeight="1">
      <c r="A121" s="379"/>
      <c r="B121" s="370"/>
      <c r="C121" s="370"/>
      <c r="D121" s="321" t="s">
        <v>284</v>
      </c>
      <c r="E121" s="147">
        <f t="shared" si="184"/>
        <v>30</v>
      </c>
      <c r="F121" s="147">
        <f t="shared" si="185"/>
        <v>0</v>
      </c>
      <c r="G121" s="175">
        <f t="shared" si="187"/>
        <v>0</v>
      </c>
      <c r="H121" s="153">
        <v>0</v>
      </c>
      <c r="I121" s="153">
        <v>0</v>
      </c>
      <c r="J121" s="154"/>
      <c r="K121" s="153"/>
      <c r="L121" s="153"/>
      <c r="M121" s="154"/>
      <c r="N121" s="153"/>
      <c r="O121" s="153"/>
      <c r="P121" s="181"/>
      <c r="Q121" s="153"/>
      <c r="R121" s="153"/>
      <c r="S121" s="154"/>
      <c r="T121" s="153"/>
      <c r="U121" s="153"/>
      <c r="V121" s="154"/>
      <c r="W121" s="153"/>
      <c r="X121" s="153"/>
      <c r="Y121" s="154"/>
      <c r="Z121" s="153"/>
      <c r="AA121" s="157"/>
      <c r="AB121" s="158"/>
      <c r="AC121" s="154"/>
      <c r="AD121" s="181"/>
      <c r="AE121" s="153"/>
      <c r="AF121" s="157"/>
      <c r="AG121" s="158"/>
      <c r="AH121" s="182"/>
      <c r="AI121" s="181"/>
      <c r="AJ121" s="153"/>
      <c r="AK121" s="157"/>
      <c r="AL121" s="158"/>
      <c r="AM121" s="182"/>
      <c r="AN121" s="181"/>
      <c r="AO121" s="153"/>
      <c r="AP121" s="294"/>
      <c r="AQ121" s="294"/>
      <c r="AR121" s="153"/>
      <c r="AS121" s="157"/>
      <c r="AT121" s="158"/>
      <c r="AU121" s="182"/>
      <c r="AV121" s="181"/>
      <c r="AW121" s="327">
        <v>30</v>
      </c>
      <c r="AX121" s="156"/>
      <c r="AY121" s="168">
        <f>AX121/AW121*100</f>
        <v>0</v>
      </c>
      <c r="AZ121" s="373"/>
    </row>
    <row r="122" spans="1:52" ht="87.75" customHeight="1">
      <c r="A122" s="379"/>
      <c r="B122" s="370"/>
      <c r="C122" s="370"/>
      <c r="D122" s="321" t="s">
        <v>289</v>
      </c>
      <c r="E122" s="273"/>
      <c r="F122" s="147">
        <f t="shared" si="185"/>
        <v>0</v>
      </c>
      <c r="G122" s="175"/>
      <c r="H122" s="162">
        <v>0</v>
      </c>
      <c r="I122" s="162">
        <v>0</v>
      </c>
      <c r="J122" s="161"/>
      <c r="K122" s="162"/>
      <c r="L122" s="162"/>
      <c r="M122" s="161"/>
      <c r="N122" s="162"/>
      <c r="O122" s="162"/>
      <c r="P122" s="167"/>
      <c r="Q122" s="162"/>
      <c r="R122" s="162"/>
      <c r="S122" s="161"/>
      <c r="T122" s="162"/>
      <c r="U122" s="162"/>
      <c r="V122" s="161"/>
      <c r="W122" s="162"/>
      <c r="X122" s="162"/>
      <c r="Y122" s="161"/>
      <c r="Z122" s="162"/>
      <c r="AA122" s="164"/>
      <c r="AB122" s="165"/>
      <c r="AC122" s="161"/>
      <c r="AD122" s="167"/>
      <c r="AE122" s="162"/>
      <c r="AF122" s="164"/>
      <c r="AG122" s="165"/>
      <c r="AH122" s="185"/>
      <c r="AI122" s="167"/>
      <c r="AJ122" s="162"/>
      <c r="AK122" s="164"/>
      <c r="AL122" s="165"/>
      <c r="AM122" s="185"/>
      <c r="AN122" s="167"/>
      <c r="AO122" s="162"/>
      <c r="AP122" s="185"/>
      <c r="AQ122" s="167"/>
      <c r="AR122" s="162"/>
      <c r="AS122" s="166"/>
      <c r="AT122" s="165"/>
      <c r="AU122" s="185"/>
      <c r="AV122" s="167"/>
      <c r="AW122" s="327"/>
      <c r="AX122" s="163"/>
      <c r="AY122" s="167"/>
      <c r="AZ122" s="373"/>
    </row>
    <row r="123" spans="1:52" ht="21.75" customHeight="1">
      <c r="A123" s="379"/>
      <c r="B123" s="370"/>
      <c r="C123" s="370"/>
      <c r="D123" s="321" t="s">
        <v>285</v>
      </c>
      <c r="E123" s="147">
        <f t="shared" ref="E123:E124" si="188">H123+K123+N123+Q123+T123+W123+Z123+AE123+AJ123+AO123+AR123+AW123</f>
        <v>0</v>
      </c>
      <c r="F123" s="147">
        <f t="shared" si="185"/>
        <v>0</v>
      </c>
      <c r="G123" s="175"/>
      <c r="H123" s="162">
        <v>0</v>
      </c>
      <c r="I123" s="162">
        <v>0</v>
      </c>
      <c r="J123" s="161"/>
      <c r="K123" s="162"/>
      <c r="L123" s="162"/>
      <c r="M123" s="161"/>
      <c r="N123" s="162"/>
      <c r="O123" s="162"/>
      <c r="P123" s="167"/>
      <c r="Q123" s="162"/>
      <c r="R123" s="162"/>
      <c r="S123" s="161"/>
      <c r="T123" s="162"/>
      <c r="U123" s="162"/>
      <c r="V123" s="161"/>
      <c r="W123" s="162"/>
      <c r="X123" s="162"/>
      <c r="Y123" s="161"/>
      <c r="Z123" s="162"/>
      <c r="AA123" s="164"/>
      <c r="AB123" s="165"/>
      <c r="AC123" s="161"/>
      <c r="AD123" s="167"/>
      <c r="AE123" s="162"/>
      <c r="AF123" s="164"/>
      <c r="AG123" s="165"/>
      <c r="AH123" s="185"/>
      <c r="AI123" s="167"/>
      <c r="AJ123" s="162"/>
      <c r="AK123" s="164"/>
      <c r="AL123" s="165"/>
      <c r="AM123" s="185"/>
      <c r="AN123" s="167"/>
      <c r="AO123" s="162"/>
      <c r="AP123" s="185"/>
      <c r="AQ123" s="167"/>
      <c r="AR123" s="162"/>
      <c r="AS123" s="166"/>
      <c r="AT123" s="165"/>
      <c r="AU123" s="185"/>
      <c r="AV123" s="167"/>
      <c r="AW123" s="162"/>
      <c r="AX123" s="163"/>
      <c r="AY123" s="167"/>
      <c r="AZ123" s="373"/>
    </row>
    <row r="124" spans="1:52" ht="33.75" customHeight="1">
      <c r="A124" s="380"/>
      <c r="B124" s="371"/>
      <c r="C124" s="371"/>
      <c r="D124" s="169" t="s">
        <v>43</v>
      </c>
      <c r="E124" s="147">
        <f t="shared" si="188"/>
        <v>0</v>
      </c>
      <c r="F124" s="147">
        <f t="shared" si="185"/>
        <v>0</v>
      </c>
      <c r="G124" s="175"/>
      <c r="H124" s="148">
        <v>0</v>
      </c>
      <c r="I124" s="148">
        <v>0</v>
      </c>
      <c r="J124" s="171"/>
      <c r="K124" s="148"/>
      <c r="L124" s="148"/>
      <c r="M124" s="171"/>
      <c r="N124" s="148"/>
      <c r="O124" s="148"/>
      <c r="P124" s="173"/>
      <c r="Q124" s="148"/>
      <c r="R124" s="148"/>
      <c r="S124" s="171"/>
      <c r="T124" s="148"/>
      <c r="U124" s="148"/>
      <c r="V124" s="171"/>
      <c r="W124" s="148"/>
      <c r="X124" s="148"/>
      <c r="Y124" s="171"/>
      <c r="Z124" s="148"/>
      <c r="AA124" s="151"/>
      <c r="AB124" s="172"/>
      <c r="AC124" s="171"/>
      <c r="AD124" s="173"/>
      <c r="AE124" s="148"/>
      <c r="AF124" s="151"/>
      <c r="AG124" s="172"/>
      <c r="AH124" s="177"/>
      <c r="AI124" s="173"/>
      <c r="AJ124" s="148"/>
      <c r="AK124" s="151"/>
      <c r="AL124" s="172"/>
      <c r="AM124" s="177"/>
      <c r="AN124" s="173"/>
      <c r="AO124" s="148"/>
      <c r="AP124" s="177"/>
      <c r="AQ124" s="173"/>
      <c r="AR124" s="148"/>
      <c r="AS124" s="149"/>
      <c r="AT124" s="172"/>
      <c r="AU124" s="177"/>
      <c r="AV124" s="173"/>
      <c r="AW124" s="148"/>
      <c r="AX124" s="148"/>
      <c r="AY124" s="173"/>
      <c r="AZ124" s="374"/>
    </row>
    <row r="125" spans="1:52" ht="18.75" customHeight="1">
      <c r="A125" s="393" t="s">
        <v>302</v>
      </c>
      <c r="B125" s="402"/>
      <c r="C125" s="403"/>
      <c r="D125" s="174" t="s">
        <v>41</v>
      </c>
      <c r="E125" s="147">
        <f>E126+E127+E128</f>
        <v>5141.0396000000001</v>
      </c>
      <c r="F125" s="147">
        <f>F126+F127+F128</f>
        <v>0</v>
      </c>
      <c r="G125" s="175">
        <f t="shared" si="59"/>
        <v>0</v>
      </c>
      <c r="H125" s="147">
        <f>H126+H127+H128</f>
        <v>0</v>
      </c>
      <c r="I125" s="147">
        <f>I126+I127+I128</f>
        <v>0</v>
      </c>
      <c r="J125" s="175"/>
      <c r="K125" s="147">
        <f>K126+K127+K128</f>
        <v>0</v>
      </c>
      <c r="L125" s="147">
        <f>L126+L127+L128</f>
        <v>0</v>
      </c>
      <c r="M125" s="168"/>
      <c r="N125" s="147">
        <f>N126+N127+N128</f>
        <v>0</v>
      </c>
      <c r="O125" s="147">
        <f>O126+O127+O128</f>
        <v>0</v>
      </c>
      <c r="P125" s="168"/>
      <c r="Q125" s="147">
        <f>Q126+Q127+Q128</f>
        <v>0</v>
      </c>
      <c r="R125" s="147">
        <f>R126+R127+R128</f>
        <v>0</v>
      </c>
      <c r="S125" s="168"/>
      <c r="T125" s="147">
        <f>T126+T127+T128</f>
        <v>0</v>
      </c>
      <c r="U125" s="147">
        <f>U126+U127+U128</f>
        <v>0</v>
      </c>
      <c r="V125" s="168"/>
      <c r="W125" s="147">
        <f>W126+W127+W128</f>
        <v>0</v>
      </c>
      <c r="X125" s="147">
        <f>X126+X127+X128</f>
        <v>0</v>
      </c>
      <c r="Y125" s="168"/>
      <c r="Z125" s="147">
        <f t="shared" ref="Z125:AC125" si="189">Z126+Z127+Z128</f>
        <v>0</v>
      </c>
      <c r="AA125" s="147">
        <f t="shared" si="189"/>
        <v>0</v>
      </c>
      <c r="AB125" s="147">
        <f t="shared" si="189"/>
        <v>0</v>
      </c>
      <c r="AC125" s="147">
        <f t="shared" si="189"/>
        <v>0</v>
      </c>
      <c r="AD125" s="168"/>
      <c r="AE125" s="147">
        <f t="shared" ref="AE125:AH125" si="190">AE126+AE127+AE128</f>
        <v>0</v>
      </c>
      <c r="AF125" s="147">
        <f t="shared" si="190"/>
        <v>0</v>
      </c>
      <c r="AG125" s="147">
        <f t="shared" si="190"/>
        <v>0</v>
      </c>
      <c r="AH125" s="147">
        <f t="shared" si="190"/>
        <v>0</v>
      </c>
      <c r="AI125" s="168"/>
      <c r="AJ125" s="147">
        <f t="shared" ref="AJ125:AM125" si="191">AJ126+AJ127+AJ128</f>
        <v>0</v>
      </c>
      <c r="AK125" s="147">
        <f t="shared" si="191"/>
        <v>0</v>
      </c>
      <c r="AL125" s="147">
        <f t="shared" si="191"/>
        <v>0</v>
      </c>
      <c r="AM125" s="147">
        <f t="shared" si="191"/>
        <v>0</v>
      </c>
      <c r="AN125" s="168"/>
      <c r="AO125" s="147">
        <f>AO126+AO127+AO128</f>
        <v>0</v>
      </c>
      <c r="AP125" s="147">
        <f>AP126+AP127+AP128</f>
        <v>0</v>
      </c>
      <c r="AQ125" s="168"/>
      <c r="AR125" s="147">
        <f t="shared" ref="AR125:AU125" si="192">AR126+AR127+AR128</f>
        <v>0</v>
      </c>
      <c r="AS125" s="147">
        <f t="shared" si="192"/>
        <v>0</v>
      </c>
      <c r="AT125" s="147">
        <f t="shared" si="192"/>
        <v>0</v>
      </c>
      <c r="AU125" s="147">
        <f t="shared" si="192"/>
        <v>0</v>
      </c>
      <c r="AV125" s="168"/>
      <c r="AW125" s="147">
        <f>AW126+AW127+AW128</f>
        <v>5141.0396000000001</v>
      </c>
      <c r="AX125" s="147">
        <f>AX126+AX127+AX128</f>
        <v>0</v>
      </c>
      <c r="AY125" s="168">
        <f>AX125/AW125*100</f>
        <v>0</v>
      </c>
      <c r="AZ125" s="372"/>
    </row>
    <row r="126" spans="1:52" ht="31.2">
      <c r="A126" s="396"/>
      <c r="B126" s="404"/>
      <c r="C126" s="405"/>
      <c r="D126" s="176" t="s">
        <v>37</v>
      </c>
      <c r="E126" s="147">
        <f t="shared" ref="E126:E131" si="193">H126+K126+N126+Q126+T126+W126+Z126+AE126+AJ126+AO126+AR126+AW126</f>
        <v>0</v>
      </c>
      <c r="F126" s="147">
        <f t="shared" ref="F126:F131" si="194">F21</f>
        <v>0</v>
      </c>
      <c r="G126" s="175"/>
      <c r="H126" s="147">
        <f t="shared" ref="H126" si="195">K126+N126+Q126+T126+W126+Z126+AC126+AH126+AM126+AR126+AU126+AZ126</f>
        <v>0</v>
      </c>
      <c r="I126" s="147">
        <f t="shared" ref="I126:I131" si="196">I21</f>
        <v>0</v>
      </c>
      <c r="J126" s="175"/>
      <c r="K126" s="147">
        <f t="shared" ref="K126" si="197">N126+Q126+T126+W126+Z126+AC126+AF126+AK126+AP126+AU126+AX126+BC126</f>
        <v>0</v>
      </c>
      <c r="L126" s="147">
        <f t="shared" ref="L126:L131" si="198">L21</f>
        <v>0</v>
      </c>
      <c r="M126" s="148"/>
      <c r="N126" s="147">
        <f t="shared" ref="N126" si="199">Q126+T126+W126+Z126+AC126+AF126+AI126+AN126+AS126+AX126+BA126+BF126</f>
        <v>0</v>
      </c>
      <c r="O126" s="147">
        <f t="shared" ref="O126:O131" si="200">O21</f>
        <v>0</v>
      </c>
      <c r="P126" s="148"/>
      <c r="Q126" s="147">
        <f t="shared" ref="Q126" si="201">T126+W126+Z126+AC126+AF126+AI126+AL126+AQ126+AV126+BA126+BD126+BI126</f>
        <v>0</v>
      </c>
      <c r="R126" s="147">
        <f t="shared" ref="R126:R131" si="202">R21</f>
        <v>0</v>
      </c>
      <c r="S126" s="148"/>
      <c r="T126" s="147">
        <f t="shared" ref="T126" si="203">W126+Z126+AC126+AF126+AI126+AL126+AO126+AT126+AY126+BD126+BG126+BL126</f>
        <v>0</v>
      </c>
      <c r="U126" s="147">
        <f t="shared" ref="U126:U131" si="204">U21</f>
        <v>0</v>
      </c>
      <c r="V126" s="148"/>
      <c r="W126" s="147">
        <f t="shared" ref="W126" si="205">Z126+AC126+AF126+AI126+AL126+AO126+AR126+AW126+BB126+BG126+BJ126+BO126</f>
        <v>0</v>
      </c>
      <c r="X126" s="147">
        <f t="shared" ref="X126:X131" si="206">X21</f>
        <v>0</v>
      </c>
      <c r="Y126" s="148"/>
      <c r="Z126" s="147">
        <f t="shared" ref="Z126" si="207">AC126+AF126+AI126+AL126+AO126+AR126+AU126+AZ126+BE126+BJ126+BM126+BR126</f>
        <v>0</v>
      </c>
      <c r="AA126" s="147">
        <f t="shared" ref="AA126" si="208">AA21</f>
        <v>0</v>
      </c>
      <c r="AB126" s="147">
        <f t="shared" ref="AB126" si="209">AE126+AH126+AK126+AN126+AQ126+AT126+AW126+BB126+BG126+BL126+BO126+BT126</f>
        <v>0</v>
      </c>
      <c r="AC126" s="147">
        <f t="shared" ref="AC126:AC131" si="210">AC21</f>
        <v>0</v>
      </c>
      <c r="AD126" s="148"/>
      <c r="AE126" s="147">
        <f t="shared" ref="AE126" si="211">AH126+AK126+AN126+AQ126+AT126+AW126+AZ126+BE126+BJ126+BO126+BR126+BW126</f>
        <v>0</v>
      </c>
      <c r="AF126" s="147">
        <f t="shared" ref="AF126" si="212">AF21</f>
        <v>0</v>
      </c>
      <c r="AG126" s="147">
        <f t="shared" ref="AG126" si="213">AJ126+AM126+AP126+AS126+AV126+AY126+BB126+BG126+BL126+BQ126+BT126+BY126</f>
        <v>0</v>
      </c>
      <c r="AH126" s="147">
        <f t="shared" ref="AH126:AH131" si="214">AH21</f>
        <v>0</v>
      </c>
      <c r="AI126" s="148"/>
      <c r="AJ126" s="147">
        <f t="shared" ref="AJ126" si="215">AM126+AP126+AS126+AV126+AY126+BB126+BE126+BJ126+BO126+BT126+BW126+CB126</f>
        <v>0</v>
      </c>
      <c r="AK126" s="147">
        <f t="shared" ref="AK126" si="216">AK21</f>
        <v>0</v>
      </c>
      <c r="AL126" s="147">
        <f t="shared" ref="AL126" si="217">AO126+AR126+AU126+AX126+BA126+BD126+BG126+BL126+BQ126+BV126+BY126+CD126</f>
        <v>0</v>
      </c>
      <c r="AM126" s="147">
        <f t="shared" ref="AM126:AM131" si="218">AM21</f>
        <v>0</v>
      </c>
      <c r="AN126" s="148"/>
      <c r="AO126" s="147">
        <f t="shared" ref="AO126" si="219">AR126+AU126+AX126+BA126+BD126+BG126+BJ126+BO126+BT126+BY126+CB126+CG126</f>
        <v>0</v>
      </c>
      <c r="AP126" s="147">
        <f t="shared" ref="AP126:AP131" si="220">AP21</f>
        <v>0</v>
      </c>
      <c r="AQ126" s="148"/>
      <c r="AR126" s="147">
        <f t="shared" ref="AR126" si="221">AU126+AX126+BA126+BD126+BG126+BJ126+BM126+BR126+BW126+CB126+CE126+CJ126</f>
        <v>0</v>
      </c>
      <c r="AS126" s="147">
        <f t="shared" ref="AS126" si="222">AS21</f>
        <v>0</v>
      </c>
      <c r="AT126" s="147">
        <f t="shared" ref="AT126" si="223">AW126+AZ126+BC126+BF126+BI126+BL126+BO126+BT126+BY126+CD126+CG126+CL126</f>
        <v>0</v>
      </c>
      <c r="AU126" s="147">
        <f t="shared" ref="AU126:AU131" si="224">AU21</f>
        <v>0</v>
      </c>
      <c r="AV126" s="148"/>
      <c r="AW126" s="147">
        <f t="shared" ref="AW126" si="225">AZ126+BC126+BF126+BI126+BL126+BO126+BR126+BW126+CB126+CG126+CJ126+CO126</f>
        <v>0</v>
      </c>
      <c r="AX126" s="147">
        <f t="shared" ref="AX126:AX131" si="226">AX21</f>
        <v>0</v>
      </c>
      <c r="AY126" s="148">
        <f t="shared" ref="AY126:AY131" si="227">AY56+AY42</f>
        <v>0</v>
      </c>
      <c r="AZ126" s="373"/>
    </row>
    <row r="127" spans="1:52" ht="64.5" customHeight="1">
      <c r="A127" s="396"/>
      <c r="B127" s="404"/>
      <c r="C127" s="405"/>
      <c r="D127" s="179" t="s">
        <v>2</v>
      </c>
      <c r="E127" s="147">
        <f>E22</f>
        <v>4548.8256000000001</v>
      </c>
      <c r="F127" s="147">
        <f t="shared" si="194"/>
        <v>0</v>
      </c>
      <c r="G127" s="175">
        <f t="shared" si="59"/>
        <v>0</v>
      </c>
      <c r="H127" s="147">
        <f>H22</f>
        <v>0</v>
      </c>
      <c r="I127" s="147">
        <f t="shared" si="196"/>
        <v>0</v>
      </c>
      <c r="J127" s="175"/>
      <c r="K127" s="147">
        <f>K22</f>
        <v>0</v>
      </c>
      <c r="L127" s="147">
        <f t="shared" si="198"/>
        <v>0</v>
      </c>
      <c r="M127" s="148"/>
      <c r="N127" s="147">
        <f>N22</f>
        <v>0</v>
      </c>
      <c r="O127" s="147">
        <f t="shared" si="200"/>
        <v>0</v>
      </c>
      <c r="P127" s="148"/>
      <c r="Q127" s="147">
        <f>Q22</f>
        <v>0</v>
      </c>
      <c r="R127" s="147">
        <f t="shared" si="202"/>
        <v>0</v>
      </c>
      <c r="S127" s="148"/>
      <c r="T127" s="147">
        <f>T22</f>
        <v>0</v>
      </c>
      <c r="U127" s="147">
        <f t="shared" si="204"/>
        <v>0</v>
      </c>
      <c r="V127" s="148"/>
      <c r="W127" s="147">
        <f>W22</f>
        <v>0</v>
      </c>
      <c r="X127" s="147">
        <f t="shared" si="206"/>
        <v>0</v>
      </c>
      <c r="Y127" s="148"/>
      <c r="Z127" s="147">
        <f t="shared" ref="Z127:AB127" si="228">Z22</f>
        <v>0</v>
      </c>
      <c r="AA127" s="147">
        <f t="shared" si="228"/>
        <v>0</v>
      </c>
      <c r="AB127" s="147">
        <f t="shared" si="228"/>
        <v>0</v>
      </c>
      <c r="AC127" s="147">
        <f t="shared" si="210"/>
        <v>0</v>
      </c>
      <c r="AD127" s="148"/>
      <c r="AE127" s="147">
        <f t="shared" ref="AE127:AG127" si="229">AE22</f>
        <v>0</v>
      </c>
      <c r="AF127" s="147">
        <f t="shared" si="229"/>
        <v>0</v>
      </c>
      <c r="AG127" s="147">
        <f t="shared" si="229"/>
        <v>0</v>
      </c>
      <c r="AH127" s="147">
        <f t="shared" si="214"/>
        <v>0</v>
      </c>
      <c r="AI127" s="148"/>
      <c r="AJ127" s="147">
        <f t="shared" ref="AJ127:AL127" si="230">AJ22</f>
        <v>0</v>
      </c>
      <c r="AK127" s="147">
        <f t="shared" si="230"/>
        <v>0</v>
      </c>
      <c r="AL127" s="147">
        <f t="shared" si="230"/>
        <v>0</v>
      </c>
      <c r="AM127" s="147">
        <f t="shared" si="218"/>
        <v>0</v>
      </c>
      <c r="AN127" s="148"/>
      <c r="AO127" s="147">
        <f>AO22</f>
        <v>0</v>
      </c>
      <c r="AP127" s="147">
        <f t="shared" si="220"/>
        <v>0</v>
      </c>
      <c r="AQ127" s="148"/>
      <c r="AR127" s="147">
        <f t="shared" ref="AR127:AT127" si="231">AR22</f>
        <v>0</v>
      </c>
      <c r="AS127" s="147">
        <f t="shared" si="231"/>
        <v>0</v>
      </c>
      <c r="AT127" s="147">
        <f t="shared" si="231"/>
        <v>0</v>
      </c>
      <c r="AU127" s="147">
        <f t="shared" si="224"/>
        <v>0</v>
      </c>
      <c r="AV127" s="148"/>
      <c r="AW127" s="147">
        <f>AW22</f>
        <v>4548.8256000000001</v>
      </c>
      <c r="AX127" s="147">
        <f t="shared" si="226"/>
        <v>0</v>
      </c>
      <c r="AY127" s="148">
        <f t="shared" si="227"/>
        <v>0</v>
      </c>
      <c r="AZ127" s="373"/>
    </row>
    <row r="128" spans="1:52" ht="21.75" customHeight="1">
      <c r="A128" s="396"/>
      <c r="B128" s="404"/>
      <c r="C128" s="405"/>
      <c r="D128" s="321" t="s">
        <v>284</v>
      </c>
      <c r="E128" s="147">
        <f>E23+E121</f>
        <v>592.21399999999994</v>
      </c>
      <c r="F128" s="147">
        <f t="shared" si="194"/>
        <v>0</v>
      </c>
      <c r="G128" s="175">
        <f t="shared" si="59"/>
        <v>0</v>
      </c>
      <c r="H128" s="147">
        <f>H23</f>
        <v>0</v>
      </c>
      <c r="I128" s="147">
        <f t="shared" si="196"/>
        <v>0</v>
      </c>
      <c r="J128" s="175"/>
      <c r="K128" s="147">
        <f>K23</f>
        <v>0</v>
      </c>
      <c r="L128" s="147">
        <f t="shared" si="198"/>
        <v>0</v>
      </c>
      <c r="M128" s="148"/>
      <c r="N128" s="147">
        <f>N23</f>
        <v>0</v>
      </c>
      <c r="O128" s="147">
        <f t="shared" si="200"/>
        <v>0</v>
      </c>
      <c r="P128" s="148"/>
      <c r="Q128" s="147">
        <f>Q23</f>
        <v>0</v>
      </c>
      <c r="R128" s="147">
        <f t="shared" si="202"/>
        <v>0</v>
      </c>
      <c r="S128" s="148"/>
      <c r="T128" s="147">
        <f>T23</f>
        <v>0</v>
      </c>
      <c r="U128" s="147">
        <f t="shared" si="204"/>
        <v>0</v>
      </c>
      <c r="V128" s="148"/>
      <c r="W128" s="147">
        <f>W23</f>
        <v>0</v>
      </c>
      <c r="X128" s="147">
        <f t="shared" si="206"/>
        <v>0</v>
      </c>
      <c r="Y128" s="148"/>
      <c r="Z128" s="147">
        <f>Z23</f>
        <v>0</v>
      </c>
      <c r="AA128" s="147">
        <f>AA23</f>
        <v>0</v>
      </c>
      <c r="AB128" s="147">
        <f>AB23</f>
        <v>0</v>
      </c>
      <c r="AC128" s="147">
        <f t="shared" si="210"/>
        <v>0</v>
      </c>
      <c r="AD128" s="148"/>
      <c r="AE128" s="147">
        <f>AE23</f>
        <v>0</v>
      </c>
      <c r="AF128" s="147">
        <f>AF23</f>
        <v>0</v>
      </c>
      <c r="AG128" s="147">
        <f>AG23</f>
        <v>0</v>
      </c>
      <c r="AH128" s="147">
        <f t="shared" si="214"/>
        <v>0</v>
      </c>
      <c r="AI128" s="148"/>
      <c r="AJ128" s="147">
        <f>AJ23</f>
        <v>0</v>
      </c>
      <c r="AK128" s="147">
        <f>AK23</f>
        <v>0</v>
      </c>
      <c r="AL128" s="147">
        <f>AL23</f>
        <v>0</v>
      </c>
      <c r="AM128" s="147">
        <f t="shared" si="218"/>
        <v>0</v>
      </c>
      <c r="AN128" s="148"/>
      <c r="AO128" s="147">
        <f>AO23</f>
        <v>0</v>
      </c>
      <c r="AP128" s="147">
        <f t="shared" si="220"/>
        <v>0</v>
      </c>
      <c r="AQ128" s="148"/>
      <c r="AR128" s="147">
        <f>AR23</f>
        <v>0</v>
      </c>
      <c r="AS128" s="147">
        <f>AS23</f>
        <v>0</v>
      </c>
      <c r="AT128" s="147">
        <f>AT23</f>
        <v>0</v>
      </c>
      <c r="AU128" s="147">
        <f t="shared" si="224"/>
        <v>0</v>
      </c>
      <c r="AV128" s="148"/>
      <c r="AW128" s="147">
        <f>AW23+AW121</f>
        <v>592.21399999999994</v>
      </c>
      <c r="AX128" s="147">
        <f t="shared" si="226"/>
        <v>0</v>
      </c>
      <c r="AY128" s="148">
        <f t="shared" si="227"/>
        <v>0</v>
      </c>
      <c r="AZ128" s="373"/>
    </row>
    <row r="129" spans="1:52" ht="87.75" customHeight="1">
      <c r="A129" s="396"/>
      <c r="B129" s="404"/>
      <c r="C129" s="405"/>
      <c r="D129" s="321" t="s">
        <v>289</v>
      </c>
      <c r="E129" s="147"/>
      <c r="F129" s="147">
        <f t="shared" si="194"/>
        <v>0</v>
      </c>
      <c r="G129" s="175"/>
      <c r="H129" s="147"/>
      <c r="I129" s="147">
        <f t="shared" si="196"/>
        <v>0</v>
      </c>
      <c r="J129" s="175"/>
      <c r="K129" s="147"/>
      <c r="L129" s="147">
        <f t="shared" si="198"/>
        <v>0</v>
      </c>
      <c r="M129" s="148"/>
      <c r="N129" s="147"/>
      <c r="O129" s="147">
        <f t="shared" si="200"/>
        <v>0</v>
      </c>
      <c r="P129" s="148"/>
      <c r="Q129" s="147"/>
      <c r="R129" s="147">
        <f t="shared" si="202"/>
        <v>0</v>
      </c>
      <c r="S129" s="148"/>
      <c r="T129" s="147"/>
      <c r="U129" s="147">
        <f t="shared" si="204"/>
        <v>0</v>
      </c>
      <c r="V129" s="148"/>
      <c r="W129" s="147"/>
      <c r="X129" s="147">
        <f t="shared" si="206"/>
        <v>0</v>
      </c>
      <c r="Y129" s="148"/>
      <c r="Z129" s="147"/>
      <c r="AA129" s="147">
        <f>AA24</f>
        <v>0</v>
      </c>
      <c r="AB129" s="147"/>
      <c r="AC129" s="147">
        <f t="shared" si="210"/>
        <v>0</v>
      </c>
      <c r="AD129" s="148"/>
      <c r="AE129" s="147"/>
      <c r="AF129" s="147">
        <f>AF24</f>
        <v>0</v>
      </c>
      <c r="AG129" s="147"/>
      <c r="AH129" s="147">
        <f t="shared" si="214"/>
        <v>0</v>
      </c>
      <c r="AI129" s="148"/>
      <c r="AJ129" s="147"/>
      <c r="AK129" s="147">
        <f>AK24</f>
        <v>0</v>
      </c>
      <c r="AL129" s="147"/>
      <c r="AM129" s="147">
        <f t="shared" si="218"/>
        <v>0</v>
      </c>
      <c r="AN129" s="148"/>
      <c r="AO129" s="147"/>
      <c r="AP129" s="147">
        <f t="shared" si="220"/>
        <v>0</v>
      </c>
      <c r="AQ129" s="148"/>
      <c r="AR129" s="147"/>
      <c r="AS129" s="147">
        <f>AS24</f>
        <v>0</v>
      </c>
      <c r="AT129" s="147"/>
      <c r="AU129" s="147">
        <f t="shared" si="224"/>
        <v>0</v>
      </c>
      <c r="AV129" s="148"/>
      <c r="AW129" s="147"/>
      <c r="AX129" s="147">
        <f t="shared" si="226"/>
        <v>0</v>
      </c>
      <c r="AY129" s="148">
        <f t="shared" si="227"/>
        <v>0</v>
      </c>
      <c r="AZ129" s="373"/>
    </row>
    <row r="130" spans="1:52" ht="21.75" customHeight="1">
      <c r="A130" s="396"/>
      <c r="B130" s="404"/>
      <c r="C130" s="405"/>
      <c r="D130" s="321" t="s">
        <v>285</v>
      </c>
      <c r="E130" s="147">
        <f t="shared" si="193"/>
        <v>0</v>
      </c>
      <c r="F130" s="147">
        <f t="shared" si="194"/>
        <v>0</v>
      </c>
      <c r="G130" s="175"/>
      <c r="H130" s="147">
        <f t="shared" ref="H130:H131" si="232">K130+N130+Q130+T130+W130+Z130+AC130+AH130+AM130+AR130+AU130+AZ130</f>
        <v>0</v>
      </c>
      <c r="I130" s="147">
        <f t="shared" si="196"/>
        <v>0</v>
      </c>
      <c r="J130" s="175"/>
      <c r="K130" s="147">
        <f t="shared" ref="K130:K131" si="233">N130+Q130+T130+W130+Z130+AC130+AF130+AK130+AP130+AU130+AX130+BC130</f>
        <v>0</v>
      </c>
      <c r="L130" s="147">
        <f t="shared" si="198"/>
        <v>0</v>
      </c>
      <c r="M130" s="148"/>
      <c r="N130" s="147">
        <f t="shared" ref="N130:N131" si="234">Q130+T130+W130+Z130+AC130+AF130+AI130+AN130+AS130+AX130+BA130+BF130</f>
        <v>0</v>
      </c>
      <c r="O130" s="147">
        <f t="shared" si="200"/>
        <v>0</v>
      </c>
      <c r="P130" s="148"/>
      <c r="Q130" s="147">
        <f t="shared" ref="Q130:Q131" si="235">T130+W130+Z130+AC130+AF130+AI130+AL130+AQ130+AV130+BA130+BD130+BI130</f>
        <v>0</v>
      </c>
      <c r="R130" s="147">
        <f t="shared" si="202"/>
        <v>0</v>
      </c>
      <c r="S130" s="148"/>
      <c r="T130" s="147">
        <f t="shared" ref="T130:T131" si="236">W130+Z130+AC130+AF130+AI130+AL130+AO130+AT130+AY130+BD130+BG130+BL130</f>
        <v>0</v>
      </c>
      <c r="U130" s="147">
        <f t="shared" si="204"/>
        <v>0</v>
      </c>
      <c r="V130" s="148"/>
      <c r="W130" s="147">
        <f t="shared" ref="W130:W131" si="237">Z130+AC130+AF130+AI130+AL130+AO130+AR130+AW130+BB130+BG130+BJ130+BO130</f>
        <v>0</v>
      </c>
      <c r="X130" s="147">
        <f t="shared" si="206"/>
        <v>0</v>
      </c>
      <c r="Y130" s="148"/>
      <c r="Z130" s="147">
        <f t="shared" ref="Z130:Z131" si="238">AC130+AF130+AI130+AL130+AO130+AR130+AU130+AZ130+BE130+BJ130+BM130+BR130</f>
        <v>0</v>
      </c>
      <c r="AA130" s="147">
        <f>AA25</f>
        <v>0</v>
      </c>
      <c r="AB130" s="147">
        <f t="shared" ref="AB130:AB131" si="239">AE130+AH130+AK130+AN130+AQ130+AT130+AW130+BB130+BG130+BL130+BO130+BT130</f>
        <v>0</v>
      </c>
      <c r="AC130" s="147">
        <f t="shared" si="210"/>
        <v>0</v>
      </c>
      <c r="AD130" s="148"/>
      <c r="AE130" s="147">
        <f t="shared" ref="AE130:AE131" si="240">AH130+AK130+AN130+AQ130+AT130+AW130+AZ130+BE130+BJ130+BO130+BR130+BW130</f>
        <v>0</v>
      </c>
      <c r="AF130" s="147">
        <f>AF25</f>
        <v>0</v>
      </c>
      <c r="AG130" s="147">
        <f t="shared" ref="AG130:AG131" si="241">AJ130+AM130+AP130+AS130+AV130+AY130+BB130+BG130+BL130+BQ130+BT130+BY130</f>
        <v>0</v>
      </c>
      <c r="AH130" s="147">
        <f t="shared" si="214"/>
        <v>0</v>
      </c>
      <c r="AI130" s="148"/>
      <c r="AJ130" s="147">
        <f t="shared" ref="AJ130:AJ131" si="242">AM130+AP130+AS130+AV130+AY130+BB130+BE130+BJ130+BO130+BT130+BW130+CB130</f>
        <v>0</v>
      </c>
      <c r="AK130" s="147">
        <f>AK25</f>
        <v>0</v>
      </c>
      <c r="AL130" s="147">
        <f t="shared" ref="AL130:AL131" si="243">AO130+AR130+AU130+AX130+BA130+BD130+BG130+BL130+BQ130+BV130+BY130+CD130</f>
        <v>0</v>
      </c>
      <c r="AM130" s="147">
        <f t="shared" si="218"/>
        <v>0</v>
      </c>
      <c r="AN130" s="148"/>
      <c r="AO130" s="147">
        <f t="shared" ref="AO130:AO131" si="244">AR130+AU130+AX130+BA130+BD130+BG130+BJ130+BO130+BT130+BY130+CB130+CG130</f>
        <v>0</v>
      </c>
      <c r="AP130" s="147">
        <f t="shared" si="220"/>
        <v>0</v>
      </c>
      <c r="AQ130" s="148"/>
      <c r="AR130" s="147">
        <f t="shared" ref="AR130:AR131" si="245">AU130+AX130+BA130+BD130+BG130+BJ130+BM130+BR130+BW130+CB130+CE130+CJ130</f>
        <v>0</v>
      </c>
      <c r="AS130" s="147">
        <f>AS25</f>
        <v>0</v>
      </c>
      <c r="AT130" s="147">
        <f t="shared" ref="AT130:AT131" si="246">AW130+AZ130+BC130+BF130+BI130+BL130+BO130+BT130+BY130+CD130+CG130+CL130</f>
        <v>0</v>
      </c>
      <c r="AU130" s="147">
        <f t="shared" si="224"/>
        <v>0</v>
      </c>
      <c r="AV130" s="148"/>
      <c r="AW130" s="147">
        <f t="shared" ref="AW130:AW131" si="247">AZ130+BC130+BF130+BI130+BL130+BO130+BR130+BW130+CB130+CG130+CJ130+CO130</f>
        <v>0</v>
      </c>
      <c r="AX130" s="147">
        <f t="shared" si="226"/>
        <v>0</v>
      </c>
      <c r="AY130" s="148">
        <f t="shared" si="227"/>
        <v>0</v>
      </c>
      <c r="AZ130" s="373"/>
    </row>
    <row r="131" spans="1:52" ht="33.75" customHeight="1">
      <c r="A131" s="399"/>
      <c r="B131" s="406"/>
      <c r="C131" s="407"/>
      <c r="D131" s="169" t="s">
        <v>43</v>
      </c>
      <c r="E131" s="147">
        <f t="shared" si="193"/>
        <v>0</v>
      </c>
      <c r="F131" s="147">
        <f t="shared" si="194"/>
        <v>0</v>
      </c>
      <c r="G131" s="175"/>
      <c r="H131" s="147">
        <f t="shared" si="232"/>
        <v>0</v>
      </c>
      <c r="I131" s="147">
        <f t="shared" si="196"/>
        <v>0</v>
      </c>
      <c r="J131" s="175"/>
      <c r="K131" s="147">
        <f t="shared" si="233"/>
        <v>0</v>
      </c>
      <c r="L131" s="147">
        <f t="shared" si="198"/>
        <v>0</v>
      </c>
      <c r="M131" s="148">
        <f t="shared" ref="M131:AV131" si="248">M61+M47</f>
        <v>0</v>
      </c>
      <c r="N131" s="147">
        <f t="shared" si="234"/>
        <v>0</v>
      </c>
      <c r="O131" s="147">
        <f t="shared" si="200"/>
        <v>0</v>
      </c>
      <c r="P131" s="148">
        <f t="shared" si="248"/>
        <v>0</v>
      </c>
      <c r="Q131" s="147">
        <f t="shared" si="235"/>
        <v>0</v>
      </c>
      <c r="R131" s="147">
        <f t="shared" si="202"/>
        <v>0</v>
      </c>
      <c r="S131" s="148">
        <f t="shared" si="248"/>
        <v>0</v>
      </c>
      <c r="T131" s="147">
        <f t="shared" si="236"/>
        <v>0</v>
      </c>
      <c r="U131" s="147">
        <f t="shared" si="204"/>
        <v>0</v>
      </c>
      <c r="V131" s="148">
        <f t="shared" si="248"/>
        <v>0</v>
      </c>
      <c r="W131" s="147">
        <f t="shared" si="237"/>
        <v>0</v>
      </c>
      <c r="X131" s="147">
        <f t="shared" si="206"/>
        <v>0</v>
      </c>
      <c r="Y131" s="148">
        <f t="shared" si="248"/>
        <v>0</v>
      </c>
      <c r="Z131" s="147">
        <f t="shared" si="238"/>
        <v>0</v>
      </c>
      <c r="AA131" s="147">
        <f>AA26</f>
        <v>0</v>
      </c>
      <c r="AB131" s="147">
        <f t="shared" si="239"/>
        <v>0</v>
      </c>
      <c r="AC131" s="147">
        <f t="shared" si="210"/>
        <v>0</v>
      </c>
      <c r="AD131" s="148">
        <f t="shared" si="248"/>
        <v>0</v>
      </c>
      <c r="AE131" s="147">
        <f t="shared" si="240"/>
        <v>0</v>
      </c>
      <c r="AF131" s="147">
        <f>AF26</f>
        <v>0</v>
      </c>
      <c r="AG131" s="147">
        <f t="shared" si="241"/>
        <v>0</v>
      </c>
      <c r="AH131" s="147">
        <f t="shared" si="214"/>
        <v>0</v>
      </c>
      <c r="AI131" s="148">
        <f t="shared" si="248"/>
        <v>0</v>
      </c>
      <c r="AJ131" s="147">
        <f t="shared" si="242"/>
        <v>0</v>
      </c>
      <c r="AK131" s="147">
        <f>AK26</f>
        <v>0</v>
      </c>
      <c r="AL131" s="147">
        <f t="shared" si="243"/>
        <v>0</v>
      </c>
      <c r="AM131" s="147">
        <f t="shared" si="218"/>
        <v>0</v>
      </c>
      <c r="AN131" s="148">
        <f t="shared" si="248"/>
        <v>0</v>
      </c>
      <c r="AO131" s="147">
        <f t="shared" si="244"/>
        <v>0</v>
      </c>
      <c r="AP131" s="147">
        <f t="shared" si="220"/>
        <v>0</v>
      </c>
      <c r="AQ131" s="148">
        <f t="shared" si="248"/>
        <v>0</v>
      </c>
      <c r="AR131" s="147">
        <f t="shared" si="245"/>
        <v>0</v>
      </c>
      <c r="AS131" s="147">
        <f>AS26</f>
        <v>0</v>
      </c>
      <c r="AT131" s="147">
        <f t="shared" si="246"/>
        <v>0</v>
      </c>
      <c r="AU131" s="147">
        <f t="shared" si="224"/>
        <v>0</v>
      </c>
      <c r="AV131" s="148">
        <f t="shared" si="248"/>
        <v>0</v>
      </c>
      <c r="AW131" s="147">
        <f t="shared" si="247"/>
        <v>0</v>
      </c>
      <c r="AX131" s="147">
        <f t="shared" si="226"/>
        <v>0</v>
      </c>
      <c r="AY131" s="148">
        <f t="shared" si="227"/>
        <v>0</v>
      </c>
      <c r="AZ131" s="374"/>
    </row>
    <row r="132" spans="1:52" ht="32.25" customHeight="1">
      <c r="A132" s="410" t="s">
        <v>303</v>
      </c>
      <c r="B132" s="411"/>
      <c r="C132" s="411"/>
      <c r="D132" s="411"/>
      <c r="E132" s="411"/>
      <c r="F132" s="411"/>
      <c r="G132" s="411"/>
      <c r="H132" s="411"/>
      <c r="I132" s="411"/>
      <c r="J132" s="411"/>
      <c r="K132" s="411"/>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1"/>
      <c r="AL132" s="411"/>
      <c r="AM132" s="411"/>
      <c r="AN132" s="411"/>
      <c r="AO132" s="411"/>
      <c r="AP132" s="411"/>
      <c r="AQ132" s="411"/>
      <c r="AR132" s="411"/>
      <c r="AS132" s="411"/>
      <c r="AT132" s="411"/>
      <c r="AU132" s="411"/>
      <c r="AV132" s="411"/>
      <c r="AW132" s="411"/>
      <c r="AX132" s="411"/>
      <c r="AY132" s="411"/>
      <c r="AZ132" s="412"/>
    </row>
    <row r="133" spans="1:52" ht="32.25" customHeight="1">
      <c r="A133" s="408" t="s">
        <v>369</v>
      </c>
      <c r="B133" s="409"/>
      <c r="C133" s="409"/>
      <c r="D133" s="409"/>
      <c r="E133" s="409"/>
      <c r="F133" s="409"/>
      <c r="G133" s="409"/>
      <c r="H133" s="409"/>
      <c r="I133" s="409"/>
      <c r="J133" s="409"/>
      <c r="K133" s="409"/>
      <c r="L133" s="409"/>
      <c r="M133" s="409"/>
      <c r="N133" s="409"/>
      <c r="O133" s="409"/>
      <c r="P133" s="409"/>
      <c r="Q133" s="409"/>
      <c r="R133" s="409"/>
      <c r="S133" s="409"/>
      <c r="T133" s="409"/>
      <c r="U133" s="409"/>
      <c r="V133" s="409"/>
      <c r="W133" s="409"/>
      <c r="X133" s="409"/>
      <c r="Y133" s="409"/>
      <c r="Z133" s="409"/>
      <c r="AA133" s="409"/>
      <c r="AB133" s="409"/>
      <c r="AC133" s="409"/>
      <c r="AD133" s="409"/>
      <c r="AE133" s="409"/>
      <c r="AF133" s="409"/>
      <c r="AG133" s="409"/>
      <c r="AH133" s="409"/>
      <c r="AI133" s="409"/>
      <c r="AJ133" s="409"/>
      <c r="AK133" s="409"/>
      <c r="AL133" s="409"/>
      <c r="AM133" s="409"/>
      <c r="AN133" s="409"/>
      <c r="AO133" s="409"/>
      <c r="AP133" s="409"/>
      <c r="AQ133" s="409"/>
      <c r="AR133" s="409"/>
      <c r="AS133" s="409"/>
      <c r="AT133" s="409"/>
      <c r="AU133" s="409"/>
      <c r="AV133" s="409"/>
      <c r="AW133" s="409"/>
      <c r="AX133" s="409"/>
      <c r="AY133" s="409"/>
      <c r="AZ133" s="409"/>
    </row>
    <row r="134" spans="1:52" ht="18.75" customHeight="1">
      <c r="A134" s="378" t="s">
        <v>362</v>
      </c>
      <c r="B134" s="369" t="s">
        <v>365</v>
      </c>
      <c r="C134" s="369" t="s">
        <v>304</v>
      </c>
      <c r="D134" s="174" t="s">
        <v>41</v>
      </c>
      <c r="E134" s="274">
        <f>E136+E137</f>
        <v>32223.79</v>
      </c>
      <c r="F134" s="329">
        <f>F136+F137</f>
        <v>16229.65942</v>
      </c>
      <c r="G134" s="168">
        <f>F134/E134*100</f>
        <v>50.365458004784657</v>
      </c>
      <c r="H134" s="168">
        <v>0</v>
      </c>
      <c r="I134" s="168">
        <v>0</v>
      </c>
      <c r="J134" s="168"/>
      <c r="K134" s="168"/>
      <c r="L134" s="168"/>
      <c r="M134" s="168"/>
      <c r="N134" s="168">
        <f>N136+N137</f>
        <v>1843.7732999999998</v>
      </c>
      <c r="O134" s="168">
        <f>O136+O137</f>
        <v>1843.7732999999998</v>
      </c>
      <c r="P134" s="210">
        <f>O134/N134</f>
        <v>1</v>
      </c>
      <c r="Q134" s="168">
        <f>Q136+Q137+Q135</f>
        <v>0</v>
      </c>
      <c r="R134" s="168">
        <f>R136+R137+R135</f>
        <v>0</v>
      </c>
      <c r="S134" s="168"/>
      <c r="T134" s="168"/>
      <c r="U134" s="168"/>
      <c r="V134" s="168"/>
      <c r="W134" s="168">
        <f>W136+W137</f>
        <v>11755.6068</v>
      </c>
      <c r="X134" s="168">
        <f>X136+X137</f>
        <v>11755.6068</v>
      </c>
      <c r="Y134" s="210">
        <f>X134/W134</f>
        <v>1</v>
      </c>
      <c r="Z134" s="168"/>
      <c r="AA134" s="168"/>
      <c r="AB134" s="168"/>
      <c r="AC134" s="168"/>
      <c r="AD134" s="168"/>
      <c r="AE134" s="168">
        <f>AE136+AE137</f>
        <v>2630.2793200000001</v>
      </c>
      <c r="AF134" s="168"/>
      <c r="AG134" s="168"/>
      <c r="AH134" s="168">
        <f>AH136+AH137</f>
        <v>2630.2793200000001</v>
      </c>
      <c r="AI134" s="210">
        <f>AH134/AE134</f>
        <v>1</v>
      </c>
      <c r="AJ134" s="219">
        <f>AJ135+AJ136+AJ137</f>
        <v>0</v>
      </c>
      <c r="AK134" s="168"/>
      <c r="AL134" s="168"/>
      <c r="AM134" s="168"/>
      <c r="AN134" s="168"/>
      <c r="AO134" s="168"/>
      <c r="AP134" s="168"/>
      <c r="AQ134" s="168"/>
      <c r="AR134" s="168">
        <f>AR136+AR137</f>
        <v>0</v>
      </c>
      <c r="AS134" s="168"/>
      <c r="AT134" s="168"/>
      <c r="AU134" s="219">
        <f>AU136+AU137</f>
        <v>0</v>
      </c>
      <c r="AV134" s="210"/>
      <c r="AW134" s="168">
        <f>AW136+AW137</f>
        <v>15994.130580000001</v>
      </c>
      <c r="AX134" s="168">
        <f>AX136+AX137</f>
        <v>0</v>
      </c>
      <c r="AY134" s="181">
        <f>AX134/AW134</f>
        <v>0</v>
      </c>
      <c r="AZ134" s="390"/>
    </row>
    <row r="135" spans="1:52" ht="31.2">
      <c r="A135" s="379"/>
      <c r="B135" s="370"/>
      <c r="C135" s="370"/>
      <c r="D135" s="176" t="s">
        <v>37</v>
      </c>
      <c r="E135" s="274">
        <f t="shared" ref="E135:E140" si="249">H135+K135+N135+Q135+T135+W135+Z135+AE135+AJ135+AO135+AR135+AW135</f>
        <v>0</v>
      </c>
      <c r="F135" s="329"/>
      <c r="G135" s="170"/>
      <c r="H135" s="148">
        <v>0</v>
      </c>
      <c r="I135" s="148">
        <v>0</v>
      </c>
      <c r="J135" s="171"/>
      <c r="K135" s="148"/>
      <c r="L135" s="148"/>
      <c r="M135" s="171"/>
      <c r="N135" s="148"/>
      <c r="O135" s="148"/>
      <c r="P135" s="173"/>
      <c r="Q135" s="148"/>
      <c r="R135" s="148"/>
      <c r="S135" s="171"/>
      <c r="T135" s="148"/>
      <c r="U135" s="148"/>
      <c r="V135" s="171"/>
      <c r="W135" s="148"/>
      <c r="X135" s="148"/>
      <c r="Y135" s="171"/>
      <c r="Z135" s="148"/>
      <c r="AA135" s="151"/>
      <c r="AB135" s="172"/>
      <c r="AC135" s="171"/>
      <c r="AD135" s="173"/>
      <c r="AE135" s="148"/>
      <c r="AF135" s="151"/>
      <c r="AG135" s="172"/>
      <c r="AH135" s="177"/>
      <c r="AI135" s="173"/>
      <c r="AJ135" s="275"/>
      <c r="AK135" s="151"/>
      <c r="AL135" s="172"/>
      <c r="AM135" s="177"/>
      <c r="AN135" s="173"/>
      <c r="AO135" s="178"/>
      <c r="AP135" s="148"/>
      <c r="AQ135" s="148"/>
      <c r="AR135" s="148"/>
      <c r="AS135" s="149"/>
      <c r="AT135" s="172"/>
      <c r="AU135" s="281"/>
      <c r="AV135" s="173"/>
      <c r="AW135" s="148"/>
      <c r="AX135" s="150"/>
      <c r="AY135" s="173"/>
      <c r="AZ135" s="391"/>
    </row>
    <row r="136" spans="1:52" ht="64.5" customHeight="1">
      <c r="A136" s="379"/>
      <c r="B136" s="370"/>
      <c r="C136" s="370"/>
      <c r="D136" s="179" t="s">
        <v>2</v>
      </c>
      <c r="E136" s="296">
        <v>27052.374400000001</v>
      </c>
      <c r="F136" s="329">
        <f>O136+X136+AC136+AH136+AM136+AP136+AU136</f>
        <v>14444.39688</v>
      </c>
      <c r="G136" s="168">
        <f>F136/E136*100</f>
        <v>53.394192563001056</v>
      </c>
      <c r="H136" s="153">
        <v>0</v>
      </c>
      <c r="I136" s="153">
        <v>0</v>
      </c>
      <c r="J136" s="154"/>
      <c r="K136" s="153"/>
      <c r="L136" s="153"/>
      <c r="M136" s="154"/>
      <c r="N136" s="153">
        <v>1640.9582399999999</v>
      </c>
      <c r="O136" s="153">
        <v>1640.9582399999999</v>
      </c>
      <c r="P136" s="210">
        <f t="shared" ref="P136:P137" si="250">O136/N136</f>
        <v>1</v>
      </c>
      <c r="Q136" s="153"/>
      <c r="R136" s="153"/>
      <c r="S136" s="168"/>
      <c r="T136" s="153"/>
      <c r="U136" s="153"/>
      <c r="V136" s="154"/>
      <c r="W136" s="153">
        <v>10462.49</v>
      </c>
      <c r="X136" s="153">
        <v>10462.49</v>
      </c>
      <c r="Y136" s="210">
        <f>X136/W136</f>
        <v>1</v>
      </c>
      <c r="Z136" s="153"/>
      <c r="AA136" s="157"/>
      <c r="AB136" s="158"/>
      <c r="AC136" s="154"/>
      <c r="AD136" s="181"/>
      <c r="AE136" s="276">
        <v>2340.9486400000001</v>
      </c>
      <c r="AF136" s="157"/>
      <c r="AG136" s="158"/>
      <c r="AH136" s="276">
        <v>2340.9486400000001</v>
      </c>
      <c r="AI136" s="210">
        <f t="shared" ref="AI136:AI137" si="251">AH136/AE136</f>
        <v>1</v>
      </c>
      <c r="AJ136" s="277"/>
      <c r="AK136" s="157"/>
      <c r="AL136" s="158"/>
      <c r="AM136" s="182"/>
      <c r="AN136" s="181"/>
      <c r="AO136" s="294"/>
      <c r="AP136" s="294"/>
      <c r="AQ136" s="154"/>
      <c r="AR136" s="153"/>
      <c r="AS136" s="155"/>
      <c r="AT136" s="158"/>
      <c r="AU136" s="280"/>
      <c r="AV136" s="210"/>
      <c r="AW136" s="153">
        <v>12607.97752</v>
      </c>
      <c r="AX136" s="156"/>
      <c r="AY136" s="181">
        <f>AX136/AW136</f>
        <v>0</v>
      </c>
      <c r="AZ136" s="391"/>
    </row>
    <row r="137" spans="1:52" ht="21.75" customHeight="1">
      <c r="A137" s="379"/>
      <c r="B137" s="370"/>
      <c r="C137" s="370"/>
      <c r="D137" s="321" t="s">
        <v>284</v>
      </c>
      <c r="E137" s="296">
        <v>5171.4156000000003</v>
      </c>
      <c r="F137" s="329">
        <f>O137+X137+AC137+AH137+AM137+AP137+AU137</f>
        <v>1785.2625399999999</v>
      </c>
      <c r="G137" s="168">
        <f>F137/E137*100</f>
        <v>34.521737916403389</v>
      </c>
      <c r="H137" s="153">
        <v>0</v>
      </c>
      <c r="I137" s="153">
        <v>0</v>
      </c>
      <c r="J137" s="154"/>
      <c r="K137" s="153"/>
      <c r="L137" s="153"/>
      <c r="M137" s="154"/>
      <c r="N137" s="153">
        <v>202.81505999999999</v>
      </c>
      <c r="O137" s="288">
        <v>202.81505999999999</v>
      </c>
      <c r="P137" s="210">
        <f t="shared" si="250"/>
        <v>1</v>
      </c>
      <c r="Q137" s="153"/>
      <c r="R137" s="153"/>
      <c r="S137" s="168"/>
      <c r="T137" s="153"/>
      <c r="U137" s="153"/>
      <c r="V137" s="154"/>
      <c r="W137" s="153">
        <v>1293.1168</v>
      </c>
      <c r="X137" s="288">
        <v>1293.1168</v>
      </c>
      <c r="Y137" s="210">
        <f>X137/W137</f>
        <v>1</v>
      </c>
      <c r="Z137" s="153"/>
      <c r="AA137" s="157"/>
      <c r="AB137" s="158"/>
      <c r="AC137" s="154"/>
      <c r="AD137" s="181"/>
      <c r="AE137" s="276">
        <v>289.33067999999997</v>
      </c>
      <c r="AF137" s="157"/>
      <c r="AG137" s="158"/>
      <c r="AH137" s="276">
        <v>289.33067999999997</v>
      </c>
      <c r="AI137" s="210">
        <f t="shared" si="251"/>
        <v>1</v>
      </c>
      <c r="AJ137" s="277"/>
      <c r="AK137" s="157"/>
      <c r="AL137" s="158"/>
      <c r="AM137" s="182"/>
      <c r="AN137" s="181"/>
      <c r="AO137" s="294"/>
      <c r="AP137" s="294"/>
      <c r="AQ137" s="181"/>
      <c r="AR137" s="153"/>
      <c r="AS137" s="157"/>
      <c r="AT137" s="158"/>
      <c r="AU137" s="280"/>
      <c r="AV137" s="210"/>
      <c r="AW137" s="288">
        <v>3386.1530600000001</v>
      </c>
      <c r="AX137" s="156"/>
      <c r="AY137" s="181">
        <f>AX137/AW137</f>
        <v>0</v>
      </c>
      <c r="AZ137" s="391"/>
    </row>
    <row r="138" spans="1:52" ht="87.75" customHeight="1">
      <c r="A138" s="379"/>
      <c r="B138" s="370"/>
      <c r="C138" s="370"/>
      <c r="D138" s="321" t="s">
        <v>289</v>
      </c>
      <c r="E138" s="274">
        <f t="shared" si="249"/>
        <v>0</v>
      </c>
      <c r="F138" s="329"/>
      <c r="G138" s="152"/>
      <c r="H138" s="162">
        <v>0</v>
      </c>
      <c r="I138" s="162">
        <v>0</v>
      </c>
      <c r="J138" s="161"/>
      <c r="K138" s="162"/>
      <c r="L138" s="162"/>
      <c r="M138" s="161"/>
      <c r="N138" s="162"/>
      <c r="O138" s="162"/>
      <c r="P138" s="167"/>
      <c r="Q138" s="162"/>
      <c r="R138" s="162"/>
      <c r="S138" s="161"/>
      <c r="T138" s="162"/>
      <c r="U138" s="162"/>
      <c r="V138" s="161"/>
      <c r="W138" s="162"/>
      <c r="X138" s="162"/>
      <c r="Y138" s="161"/>
      <c r="Z138" s="162"/>
      <c r="AA138" s="164"/>
      <c r="AB138" s="165"/>
      <c r="AC138" s="161"/>
      <c r="AD138" s="167"/>
      <c r="AE138" s="162"/>
      <c r="AF138" s="164"/>
      <c r="AG138" s="165"/>
      <c r="AH138" s="185"/>
      <c r="AI138" s="167"/>
      <c r="AJ138" s="278"/>
      <c r="AK138" s="164"/>
      <c r="AL138" s="165"/>
      <c r="AM138" s="185"/>
      <c r="AN138" s="167"/>
      <c r="AO138" s="294"/>
      <c r="AP138" s="294"/>
      <c r="AQ138" s="167"/>
      <c r="AR138" s="162"/>
      <c r="AS138" s="166"/>
      <c r="AT138" s="165"/>
      <c r="AU138" s="282"/>
      <c r="AV138" s="167"/>
      <c r="AW138" s="162"/>
      <c r="AX138" s="163"/>
      <c r="AY138" s="167"/>
      <c r="AZ138" s="391"/>
    </row>
    <row r="139" spans="1:52" ht="21.75" customHeight="1">
      <c r="A139" s="379"/>
      <c r="B139" s="370"/>
      <c r="C139" s="370"/>
      <c r="D139" s="321" t="s">
        <v>285</v>
      </c>
      <c r="E139" s="147">
        <f t="shared" si="249"/>
        <v>0</v>
      </c>
      <c r="F139" s="147">
        <f t="shared" ref="F139:F140" si="252">I139+L139+O139+R139+U139+X139+AA139+AF139+AK139+AP139+AS139+AX139</f>
        <v>0</v>
      </c>
      <c r="G139" s="152"/>
      <c r="H139" s="162">
        <v>0</v>
      </c>
      <c r="I139" s="162">
        <v>0</v>
      </c>
      <c r="J139" s="161"/>
      <c r="K139" s="162"/>
      <c r="L139" s="162"/>
      <c r="M139" s="161"/>
      <c r="N139" s="162"/>
      <c r="O139" s="162"/>
      <c r="P139" s="167"/>
      <c r="Q139" s="162"/>
      <c r="R139" s="162"/>
      <c r="S139" s="161"/>
      <c r="T139" s="162"/>
      <c r="U139" s="162"/>
      <c r="V139" s="161"/>
      <c r="W139" s="162"/>
      <c r="X139" s="162"/>
      <c r="Y139" s="161"/>
      <c r="Z139" s="162"/>
      <c r="AA139" s="164"/>
      <c r="AB139" s="165"/>
      <c r="AC139" s="161"/>
      <c r="AD139" s="167"/>
      <c r="AE139" s="162"/>
      <c r="AF139" s="164"/>
      <c r="AG139" s="165"/>
      <c r="AH139" s="185"/>
      <c r="AI139" s="167"/>
      <c r="AJ139" s="162"/>
      <c r="AK139" s="164"/>
      <c r="AL139" s="165"/>
      <c r="AM139" s="185"/>
      <c r="AN139" s="167"/>
      <c r="AO139" s="162"/>
      <c r="AP139" s="185"/>
      <c r="AQ139" s="167"/>
      <c r="AR139" s="162"/>
      <c r="AS139" s="166"/>
      <c r="AT139" s="165"/>
      <c r="AU139" s="282"/>
      <c r="AV139" s="167"/>
      <c r="AW139" s="162"/>
      <c r="AX139" s="163"/>
      <c r="AY139" s="167"/>
      <c r="AZ139" s="391"/>
    </row>
    <row r="140" spans="1:52" ht="33.75" customHeight="1">
      <c r="A140" s="380"/>
      <c r="B140" s="371"/>
      <c r="C140" s="371"/>
      <c r="D140" s="169" t="s">
        <v>43</v>
      </c>
      <c r="E140" s="147">
        <f t="shared" si="249"/>
        <v>0</v>
      </c>
      <c r="F140" s="147">
        <f t="shared" si="252"/>
        <v>0</v>
      </c>
      <c r="G140" s="170"/>
      <c r="H140" s="148">
        <v>0</v>
      </c>
      <c r="I140" s="148">
        <v>0</v>
      </c>
      <c r="J140" s="171"/>
      <c r="K140" s="148"/>
      <c r="L140" s="148"/>
      <c r="M140" s="171"/>
      <c r="N140" s="148"/>
      <c r="O140" s="148"/>
      <c r="P140" s="173"/>
      <c r="Q140" s="148"/>
      <c r="R140" s="148"/>
      <c r="S140" s="171"/>
      <c r="T140" s="148"/>
      <c r="U140" s="148"/>
      <c r="V140" s="171"/>
      <c r="W140" s="148"/>
      <c r="X140" s="148"/>
      <c r="Y140" s="171"/>
      <c r="Z140" s="148"/>
      <c r="AA140" s="151"/>
      <c r="AB140" s="172"/>
      <c r="AC140" s="171"/>
      <c r="AD140" s="173"/>
      <c r="AE140" s="148"/>
      <c r="AF140" s="151"/>
      <c r="AG140" s="172"/>
      <c r="AH140" s="177"/>
      <c r="AI140" s="173"/>
      <c r="AJ140" s="148"/>
      <c r="AK140" s="151"/>
      <c r="AL140" s="172"/>
      <c r="AM140" s="177"/>
      <c r="AN140" s="173"/>
      <c r="AO140" s="148"/>
      <c r="AP140" s="177"/>
      <c r="AQ140" s="173"/>
      <c r="AR140" s="148"/>
      <c r="AS140" s="149"/>
      <c r="AT140" s="172"/>
      <c r="AU140" s="281"/>
      <c r="AV140" s="173"/>
      <c r="AW140" s="148"/>
      <c r="AX140" s="148"/>
      <c r="AY140" s="173"/>
      <c r="AZ140" s="392"/>
    </row>
    <row r="141" spans="1:52" ht="33.75" customHeight="1">
      <c r="A141" s="376" t="s">
        <v>370</v>
      </c>
      <c r="B141" s="377"/>
      <c r="C141" s="377"/>
      <c r="D141" s="377"/>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377"/>
      <c r="AS141" s="377"/>
      <c r="AT141" s="377"/>
      <c r="AU141" s="377"/>
      <c r="AV141" s="377"/>
      <c r="AW141" s="377"/>
      <c r="AX141" s="377"/>
      <c r="AY141" s="377"/>
      <c r="AZ141" s="413"/>
    </row>
    <row r="142" spans="1:52" ht="18.75" customHeight="1">
      <c r="A142" s="378" t="s">
        <v>363</v>
      </c>
      <c r="B142" s="369" t="s">
        <v>305</v>
      </c>
      <c r="C142" s="369" t="s">
        <v>306</v>
      </c>
      <c r="D142" s="174" t="s">
        <v>41</v>
      </c>
      <c r="E142" s="147">
        <f>E144</f>
        <v>15655.167000000001</v>
      </c>
      <c r="F142" s="147">
        <f>R142+AH142+AM142+AP142+AU142+AX142</f>
        <v>5218.3890000000001</v>
      </c>
      <c r="G142" s="175">
        <f>F142/E142</f>
        <v>0.33333333333333331</v>
      </c>
      <c r="H142" s="168">
        <v>0</v>
      </c>
      <c r="I142" s="168">
        <v>0</v>
      </c>
      <c r="J142" s="168">
        <v>0</v>
      </c>
      <c r="K142" s="168"/>
      <c r="L142" s="168"/>
      <c r="M142" s="168"/>
      <c r="N142" s="168"/>
      <c r="O142" s="168"/>
      <c r="P142" s="168"/>
      <c r="Q142" s="168">
        <f>Q144</f>
        <v>5218.3890000000001</v>
      </c>
      <c r="R142" s="168">
        <f>R144</f>
        <v>5218.3890000000001</v>
      </c>
      <c r="S142" s="210">
        <f>R142/Q142</f>
        <v>1</v>
      </c>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f>AO144</f>
        <v>0</v>
      </c>
      <c r="AP142" s="219">
        <f>AP144</f>
        <v>0</v>
      </c>
      <c r="AQ142" s="154" t="e">
        <f>AP142/AO142</f>
        <v>#DIV/0!</v>
      </c>
      <c r="AR142" s="147">
        <f>AR144</f>
        <v>0</v>
      </c>
      <c r="AS142" s="168"/>
      <c r="AT142" s="168"/>
      <c r="AU142" s="168"/>
      <c r="AV142" s="168"/>
      <c r="AW142" s="168">
        <f>AW144</f>
        <v>10436.778</v>
      </c>
      <c r="AX142" s="168">
        <f>AX144</f>
        <v>0</v>
      </c>
      <c r="AY142" s="171">
        <f>AX142/AW142</f>
        <v>0</v>
      </c>
      <c r="AZ142" s="372"/>
    </row>
    <row r="143" spans="1:52" ht="31.2">
      <c r="A143" s="379"/>
      <c r="B143" s="370"/>
      <c r="C143" s="370"/>
      <c r="D143" s="176" t="s">
        <v>37</v>
      </c>
      <c r="E143" s="147">
        <f t="shared" ref="E143:E156" si="253">H143+K143+N143+Q143+T143+W143+Z143+AE143+AJ143+AO143+AR143+AW143</f>
        <v>0</v>
      </c>
      <c r="F143" s="147"/>
      <c r="G143" s="170"/>
      <c r="H143" s="148">
        <v>0</v>
      </c>
      <c r="I143" s="148">
        <v>0</v>
      </c>
      <c r="J143" s="171"/>
      <c r="K143" s="148"/>
      <c r="L143" s="148"/>
      <c r="M143" s="171"/>
      <c r="N143" s="148"/>
      <c r="O143" s="148"/>
      <c r="P143" s="173"/>
      <c r="Q143" s="148"/>
      <c r="R143" s="148"/>
      <c r="S143" s="171"/>
      <c r="T143" s="148"/>
      <c r="U143" s="148"/>
      <c r="V143" s="171"/>
      <c r="W143" s="148"/>
      <c r="X143" s="148"/>
      <c r="Y143" s="171"/>
      <c r="Z143" s="148"/>
      <c r="AA143" s="151"/>
      <c r="AB143" s="172"/>
      <c r="AC143" s="171"/>
      <c r="AD143" s="173"/>
      <c r="AE143" s="148"/>
      <c r="AF143" s="151"/>
      <c r="AG143" s="172"/>
      <c r="AH143" s="177"/>
      <c r="AI143" s="173"/>
      <c r="AJ143" s="148"/>
      <c r="AK143" s="151"/>
      <c r="AL143" s="172"/>
      <c r="AM143" s="177"/>
      <c r="AN143" s="173"/>
      <c r="AO143" s="178"/>
      <c r="AP143" s="275"/>
      <c r="AQ143" s="148"/>
      <c r="AR143" s="147">
        <f t="shared" ref="AR143" si="254">AU143+AX143+BA143+BD143+BG143+BJ143+BM143+BR143+BW143+CB143+CE143+CJ143</f>
        <v>0</v>
      </c>
      <c r="AS143" s="149"/>
      <c r="AT143" s="172"/>
      <c r="AU143" s="177"/>
      <c r="AV143" s="173"/>
      <c r="AW143" s="148"/>
      <c r="AX143" s="150"/>
      <c r="AY143" s="173"/>
      <c r="AZ143" s="373"/>
    </row>
    <row r="144" spans="1:52" ht="64.5" customHeight="1">
      <c r="A144" s="379"/>
      <c r="B144" s="370"/>
      <c r="C144" s="370"/>
      <c r="D144" s="179" t="s">
        <v>2</v>
      </c>
      <c r="E144" s="147">
        <f>Q144+AG144+AL144+AO144+AT144+AW144</f>
        <v>15655.167000000001</v>
      </c>
      <c r="F144" s="147">
        <f>R144+AH144+AM144+AP144+AU144+AX144</f>
        <v>5218.3890000000001</v>
      </c>
      <c r="G144" s="175">
        <f>F144/E144</f>
        <v>0.33333333333333331</v>
      </c>
      <c r="H144" s="153">
        <v>0</v>
      </c>
      <c r="I144" s="153">
        <v>0</v>
      </c>
      <c r="J144" s="154"/>
      <c r="K144" s="153"/>
      <c r="L144" s="153"/>
      <c r="M144" s="154"/>
      <c r="N144" s="153"/>
      <c r="O144" s="153"/>
      <c r="P144" s="181"/>
      <c r="Q144" s="276">
        <v>5218.3890000000001</v>
      </c>
      <c r="R144" s="153">
        <v>5218.3890000000001</v>
      </c>
      <c r="S144" s="154">
        <v>1</v>
      </c>
      <c r="T144" s="153"/>
      <c r="U144" s="153"/>
      <c r="V144" s="154"/>
      <c r="W144" s="153"/>
      <c r="X144" s="153"/>
      <c r="Y144" s="154"/>
      <c r="Z144" s="153"/>
      <c r="AA144" s="157"/>
      <c r="AB144" s="158"/>
      <c r="AC144" s="154"/>
      <c r="AD144" s="181"/>
      <c r="AE144" s="153"/>
      <c r="AF144" s="157"/>
      <c r="AG144" s="158"/>
      <c r="AH144" s="182"/>
      <c r="AI144" s="181"/>
      <c r="AJ144" s="153"/>
      <c r="AK144" s="157"/>
      <c r="AL144" s="158"/>
      <c r="AM144" s="182"/>
      <c r="AN144" s="181"/>
      <c r="AO144" s="160"/>
      <c r="AP144" s="264"/>
      <c r="AQ144" s="154"/>
      <c r="AR144" s="147">
        <v>0</v>
      </c>
      <c r="AS144" s="155"/>
      <c r="AT144" s="158"/>
      <c r="AU144" s="182"/>
      <c r="AV144" s="181"/>
      <c r="AW144" s="279">
        <v>10436.778</v>
      </c>
      <c r="AX144" s="156"/>
      <c r="AY144" s="171">
        <f>AX144/AW144</f>
        <v>0</v>
      </c>
      <c r="AZ144" s="373"/>
    </row>
    <row r="145" spans="1:52" ht="21.75" customHeight="1">
      <c r="A145" s="379"/>
      <c r="B145" s="370"/>
      <c r="C145" s="370"/>
      <c r="D145" s="321" t="s">
        <v>284</v>
      </c>
      <c r="E145" s="147">
        <f t="shared" si="253"/>
        <v>0</v>
      </c>
      <c r="F145" s="147">
        <f t="shared" ref="F145:F156" si="255">I145+L145+O145+R145+U145+X145+AA145+AF145+AK145+AP145+AS145+AX145</f>
        <v>0</v>
      </c>
      <c r="G145" s="180"/>
      <c r="H145" s="153">
        <v>0</v>
      </c>
      <c r="I145" s="153">
        <v>0</v>
      </c>
      <c r="J145" s="154"/>
      <c r="K145" s="153"/>
      <c r="L145" s="153"/>
      <c r="M145" s="154"/>
      <c r="N145" s="153"/>
      <c r="O145" s="153"/>
      <c r="P145" s="181"/>
      <c r="Q145" s="153"/>
      <c r="R145" s="153"/>
      <c r="S145" s="154"/>
      <c r="T145" s="153"/>
      <c r="U145" s="153"/>
      <c r="V145" s="154"/>
      <c r="W145" s="153"/>
      <c r="X145" s="153"/>
      <c r="Y145" s="154"/>
      <c r="Z145" s="153"/>
      <c r="AA145" s="157"/>
      <c r="AB145" s="158"/>
      <c r="AC145" s="154"/>
      <c r="AD145" s="181"/>
      <c r="AE145" s="153"/>
      <c r="AF145" s="157"/>
      <c r="AG145" s="158"/>
      <c r="AH145" s="182"/>
      <c r="AI145" s="181"/>
      <c r="AJ145" s="153"/>
      <c r="AK145" s="157"/>
      <c r="AL145" s="158"/>
      <c r="AM145" s="182"/>
      <c r="AN145" s="181"/>
      <c r="AO145" s="153"/>
      <c r="AP145" s="182"/>
      <c r="AQ145" s="181"/>
      <c r="AR145" s="153"/>
      <c r="AS145" s="157"/>
      <c r="AT145" s="158"/>
      <c r="AU145" s="182"/>
      <c r="AV145" s="181"/>
      <c r="AW145" s="153"/>
      <c r="AX145" s="156"/>
      <c r="AY145" s="159"/>
      <c r="AZ145" s="373"/>
    </row>
    <row r="146" spans="1:52" ht="87.75" customHeight="1">
      <c r="A146" s="379"/>
      <c r="B146" s="370"/>
      <c r="C146" s="370"/>
      <c r="D146" s="321" t="s">
        <v>289</v>
      </c>
      <c r="E146" s="147">
        <f t="shared" si="253"/>
        <v>0</v>
      </c>
      <c r="F146" s="147">
        <f t="shared" si="255"/>
        <v>0</v>
      </c>
      <c r="G146" s="152"/>
      <c r="H146" s="162">
        <v>0</v>
      </c>
      <c r="I146" s="162">
        <v>0</v>
      </c>
      <c r="J146" s="161"/>
      <c r="K146" s="162"/>
      <c r="L146" s="162"/>
      <c r="M146" s="161"/>
      <c r="N146" s="162"/>
      <c r="O146" s="162"/>
      <c r="P146" s="167"/>
      <c r="Q146" s="162"/>
      <c r="R146" s="162"/>
      <c r="S146" s="161"/>
      <c r="T146" s="162"/>
      <c r="U146" s="162"/>
      <c r="V146" s="161"/>
      <c r="W146" s="162"/>
      <c r="X146" s="162"/>
      <c r="Y146" s="161"/>
      <c r="Z146" s="162"/>
      <c r="AA146" s="164"/>
      <c r="AB146" s="165"/>
      <c r="AC146" s="161"/>
      <c r="AD146" s="167"/>
      <c r="AE146" s="162"/>
      <c r="AF146" s="164"/>
      <c r="AG146" s="165"/>
      <c r="AH146" s="185"/>
      <c r="AI146" s="167"/>
      <c r="AJ146" s="162"/>
      <c r="AK146" s="164"/>
      <c r="AL146" s="165"/>
      <c r="AM146" s="185"/>
      <c r="AN146" s="167"/>
      <c r="AO146" s="162"/>
      <c r="AP146" s="185"/>
      <c r="AQ146" s="167"/>
      <c r="AR146" s="162"/>
      <c r="AS146" s="166"/>
      <c r="AT146" s="165"/>
      <c r="AU146" s="185"/>
      <c r="AV146" s="167"/>
      <c r="AW146" s="162"/>
      <c r="AX146" s="163"/>
      <c r="AY146" s="167"/>
      <c r="AZ146" s="373"/>
    </row>
    <row r="147" spans="1:52" ht="21.75" customHeight="1">
      <c r="A147" s="379"/>
      <c r="B147" s="370"/>
      <c r="C147" s="370"/>
      <c r="D147" s="321" t="s">
        <v>285</v>
      </c>
      <c r="E147" s="147">
        <f t="shared" si="253"/>
        <v>0</v>
      </c>
      <c r="F147" s="147">
        <f t="shared" si="255"/>
        <v>0</v>
      </c>
      <c r="G147" s="152"/>
      <c r="H147" s="162">
        <v>0</v>
      </c>
      <c r="I147" s="162">
        <v>0</v>
      </c>
      <c r="J147" s="161"/>
      <c r="K147" s="162"/>
      <c r="L147" s="162"/>
      <c r="M147" s="161"/>
      <c r="N147" s="162"/>
      <c r="O147" s="162"/>
      <c r="P147" s="167"/>
      <c r="Q147" s="162"/>
      <c r="R147" s="162"/>
      <c r="S147" s="161"/>
      <c r="T147" s="162"/>
      <c r="U147" s="162"/>
      <c r="V147" s="161"/>
      <c r="W147" s="162"/>
      <c r="X147" s="162"/>
      <c r="Y147" s="161"/>
      <c r="Z147" s="162"/>
      <c r="AA147" s="164"/>
      <c r="AB147" s="165"/>
      <c r="AC147" s="161"/>
      <c r="AD147" s="167"/>
      <c r="AE147" s="162"/>
      <c r="AF147" s="164"/>
      <c r="AG147" s="165"/>
      <c r="AH147" s="185"/>
      <c r="AI147" s="167"/>
      <c r="AJ147" s="162"/>
      <c r="AK147" s="164"/>
      <c r="AL147" s="165"/>
      <c r="AM147" s="185"/>
      <c r="AN147" s="167"/>
      <c r="AO147" s="162"/>
      <c r="AP147" s="185"/>
      <c r="AQ147" s="167"/>
      <c r="AR147" s="162"/>
      <c r="AS147" s="166"/>
      <c r="AT147" s="165"/>
      <c r="AU147" s="185"/>
      <c r="AV147" s="167"/>
      <c r="AW147" s="162"/>
      <c r="AX147" s="163"/>
      <c r="AY147" s="167"/>
      <c r="AZ147" s="373"/>
    </row>
    <row r="148" spans="1:52" ht="33.75" customHeight="1">
      <c r="A148" s="380"/>
      <c r="B148" s="371"/>
      <c r="C148" s="371"/>
      <c r="D148" s="169" t="s">
        <v>43</v>
      </c>
      <c r="E148" s="147">
        <f t="shared" si="253"/>
        <v>0</v>
      </c>
      <c r="F148" s="147">
        <f t="shared" si="255"/>
        <v>0</v>
      </c>
      <c r="G148" s="170"/>
      <c r="H148" s="148">
        <v>0</v>
      </c>
      <c r="I148" s="148">
        <v>0</v>
      </c>
      <c r="J148" s="171"/>
      <c r="K148" s="148"/>
      <c r="L148" s="148"/>
      <c r="M148" s="171"/>
      <c r="N148" s="148"/>
      <c r="O148" s="148"/>
      <c r="P148" s="173"/>
      <c r="Q148" s="148"/>
      <c r="R148" s="148"/>
      <c r="S148" s="171"/>
      <c r="T148" s="148"/>
      <c r="U148" s="148"/>
      <c r="V148" s="171"/>
      <c r="W148" s="148"/>
      <c r="X148" s="148"/>
      <c r="Y148" s="171"/>
      <c r="Z148" s="148"/>
      <c r="AA148" s="151"/>
      <c r="AB148" s="172"/>
      <c r="AC148" s="171"/>
      <c r="AD148" s="173"/>
      <c r="AE148" s="148"/>
      <c r="AF148" s="151"/>
      <c r="AG148" s="172"/>
      <c r="AH148" s="177"/>
      <c r="AI148" s="173"/>
      <c r="AJ148" s="148"/>
      <c r="AK148" s="151"/>
      <c r="AL148" s="172"/>
      <c r="AM148" s="177"/>
      <c r="AN148" s="173"/>
      <c r="AO148" s="148"/>
      <c r="AP148" s="177"/>
      <c r="AQ148" s="173"/>
      <c r="AR148" s="148"/>
      <c r="AS148" s="149"/>
      <c r="AT148" s="172"/>
      <c r="AU148" s="177"/>
      <c r="AV148" s="173"/>
      <c r="AW148" s="148"/>
      <c r="AX148" s="148"/>
      <c r="AY148" s="173"/>
      <c r="AZ148" s="374"/>
    </row>
    <row r="149" spans="1:52" ht="28.5" customHeight="1">
      <c r="A149" s="428" t="s">
        <v>366</v>
      </c>
      <c r="B149" s="429"/>
      <c r="C149" s="429"/>
      <c r="D149" s="429"/>
      <c r="E149" s="429"/>
      <c r="F149" s="429"/>
      <c r="G149" s="429"/>
      <c r="H149" s="429"/>
      <c r="I149" s="429"/>
      <c r="J149" s="429"/>
      <c r="K149" s="429"/>
      <c r="L149" s="429"/>
      <c r="M149" s="429"/>
      <c r="N149" s="429"/>
      <c r="O149" s="429"/>
      <c r="P149" s="429"/>
      <c r="Q149" s="429"/>
      <c r="R149" s="429"/>
      <c r="S149" s="429"/>
      <c r="T149" s="429"/>
      <c r="U149" s="429"/>
      <c r="V149" s="429"/>
      <c r="W149" s="429"/>
      <c r="X149" s="429"/>
      <c r="Y149" s="429"/>
      <c r="Z149" s="429"/>
      <c r="AA149" s="429"/>
      <c r="AB149" s="429"/>
      <c r="AC149" s="429"/>
      <c r="AD149" s="429"/>
      <c r="AE149" s="429"/>
      <c r="AF149" s="429"/>
      <c r="AG149" s="429"/>
      <c r="AH149" s="429"/>
      <c r="AI149" s="429"/>
      <c r="AJ149" s="429"/>
      <c r="AK149" s="429"/>
      <c r="AL149" s="429"/>
      <c r="AM149" s="429"/>
      <c r="AN149" s="429"/>
      <c r="AO149" s="429"/>
      <c r="AP149" s="429"/>
      <c r="AQ149" s="429"/>
      <c r="AR149" s="429"/>
      <c r="AS149" s="429"/>
      <c r="AT149" s="429"/>
      <c r="AU149" s="429"/>
      <c r="AV149" s="429"/>
      <c r="AW149" s="429"/>
      <c r="AX149" s="429"/>
      <c r="AY149" s="429"/>
      <c r="AZ149" s="430"/>
    </row>
    <row r="150" spans="1:52" ht="18.75" customHeight="1">
      <c r="A150" s="431" t="s">
        <v>261</v>
      </c>
      <c r="B150" s="427" t="s">
        <v>367</v>
      </c>
      <c r="C150" s="427" t="s">
        <v>307</v>
      </c>
      <c r="D150" s="174" t="s">
        <v>41</v>
      </c>
      <c r="E150" s="296">
        <f>E152+E153</f>
        <v>15255.69427</v>
      </c>
      <c r="F150" s="296">
        <f>F152+F153</f>
        <v>7837.7045799999996</v>
      </c>
      <c r="G150" s="175">
        <f>F150/E150</f>
        <v>0.51375600751338335</v>
      </c>
      <c r="H150" s="168">
        <v>0</v>
      </c>
      <c r="I150" s="168">
        <v>0</v>
      </c>
      <c r="J150" s="168"/>
      <c r="K150" s="168">
        <f>K151+K152+K153</f>
        <v>0</v>
      </c>
      <c r="L150" s="168">
        <f t="shared" ref="L150" si="256">L151+L152+L153</f>
        <v>0</v>
      </c>
      <c r="M150" s="168"/>
      <c r="N150" s="168">
        <f>N151+N152+N153</f>
        <v>0</v>
      </c>
      <c r="O150" s="168">
        <f t="shared" ref="O150" si="257">O151+O152+O153</f>
        <v>0</v>
      </c>
      <c r="P150" s="168"/>
      <c r="Q150" s="168">
        <f>Q152+Q153</f>
        <v>0</v>
      </c>
      <c r="R150" s="168"/>
      <c r="S150" s="168"/>
      <c r="T150" s="168">
        <f>T152+T153</f>
        <v>1034.9680000000001</v>
      </c>
      <c r="U150" s="168">
        <f>U153</f>
        <v>1034.9680000000001</v>
      </c>
      <c r="V150" s="210">
        <f>U150/T150</f>
        <v>1</v>
      </c>
      <c r="W150" s="319">
        <f>W152+W153</f>
        <v>3372.7435799999998</v>
      </c>
      <c r="X150" s="319">
        <f>X152+X153</f>
        <v>3372.7435799999998</v>
      </c>
      <c r="Y150" s="307">
        <f>X150/W150</f>
        <v>1</v>
      </c>
      <c r="Z150" s="319">
        <f>Z152+Z153</f>
        <v>3429.9929999999999</v>
      </c>
      <c r="AA150" s="168"/>
      <c r="AB150" s="168"/>
      <c r="AC150" s="319">
        <f>AC152+AC153</f>
        <v>3429.9929999999999</v>
      </c>
      <c r="AD150" s="168">
        <f>AC150/Z150</f>
        <v>1</v>
      </c>
      <c r="AE150" s="285"/>
      <c r="AF150" s="285">
        <f t="shared" ref="AF150" si="258">AF151+AF152+AF153+AF155+AF156</f>
        <v>0</v>
      </c>
      <c r="AG150" s="285">
        <f t="shared" ref="AG150" si="259">AG151+AG152+AG153+AG155+AG156</f>
        <v>0</v>
      </c>
      <c r="AH150" s="285"/>
      <c r="AI150" s="285"/>
      <c r="AJ150" s="285">
        <f>AJ152+AJ153</f>
        <v>2717.86</v>
      </c>
      <c r="AK150" s="285">
        <f t="shared" ref="AK150" si="260">AK151+AK152+AK153+AK155+AK156</f>
        <v>0</v>
      </c>
      <c r="AL150" s="285">
        <f t="shared" ref="AL150" si="261">AL151+AL152+AL153+AL155+AL156</f>
        <v>0</v>
      </c>
      <c r="AM150" s="285"/>
      <c r="AN150" s="285"/>
      <c r="AO150" s="285">
        <f>AO152+AO153</f>
        <v>2720.9195999999997</v>
      </c>
      <c r="AP150" s="168"/>
      <c r="AQ150" s="168"/>
      <c r="AR150" s="168"/>
      <c r="AS150" s="168"/>
      <c r="AT150" s="168"/>
      <c r="AU150" s="168"/>
      <c r="AV150" s="168"/>
      <c r="AW150" s="168">
        <f t="shared" ref="AW150" si="262">AW151+AW152+AW153+AW155+AW156</f>
        <v>1979.2100900000009</v>
      </c>
      <c r="AX150" s="168">
        <f>AX152+AX153</f>
        <v>0</v>
      </c>
      <c r="AY150" s="159">
        <f>AX150/AW150</f>
        <v>0</v>
      </c>
      <c r="AZ150" s="372"/>
    </row>
    <row r="151" spans="1:52" ht="31.2">
      <c r="A151" s="431"/>
      <c r="B151" s="427"/>
      <c r="C151" s="427"/>
      <c r="D151" s="176" t="s">
        <v>37</v>
      </c>
      <c r="E151" s="147">
        <f t="shared" si="253"/>
        <v>0</v>
      </c>
      <c r="F151" s="147">
        <f t="shared" si="255"/>
        <v>0</v>
      </c>
      <c r="G151" s="170"/>
      <c r="H151" s="148">
        <v>0</v>
      </c>
      <c r="I151" s="148">
        <v>0</v>
      </c>
      <c r="J151" s="171"/>
      <c r="K151" s="148"/>
      <c r="L151" s="148"/>
      <c r="M151" s="148"/>
      <c r="N151" s="148"/>
      <c r="O151" s="148"/>
      <c r="P151" s="173"/>
      <c r="Q151" s="148"/>
      <c r="R151" s="148"/>
      <c r="S151" s="171"/>
      <c r="T151" s="148"/>
      <c r="U151" s="148"/>
      <c r="V151" s="171"/>
      <c r="W151" s="318"/>
      <c r="X151" s="318"/>
      <c r="Y151" s="320"/>
      <c r="Z151" s="318"/>
      <c r="AA151" s="151"/>
      <c r="AB151" s="172"/>
      <c r="AC151" s="318"/>
      <c r="AD151" s="173"/>
      <c r="AE151" s="308"/>
      <c r="AF151" s="309"/>
      <c r="AG151" s="310"/>
      <c r="AH151" s="311"/>
      <c r="AI151" s="312"/>
      <c r="AJ151" s="308"/>
      <c r="AK151" s="309"/>
      <c r="AL151" s="310"/>
      <c r="AM151" s="311"/>
      <c r="AN151" s="312"/>
      <c r="AO151" s="308"/>
      <c r="AP151" s="148"/>
      <c r="AQ151" s="148"/>
      <c r="AR151" s="148"/>
      <c r="AS151" s="149"/>
      <c r="AT151" s="172"/>
      <c r="AU151" s="177"/>
      <c r="AV151" s="173"/>
      <c r="AW151" s="148"/>
      <c r="AX151" s="150"/>
      <c r="AY151" s="173"/>
      <c r="AZ151" s="373"/>
    </row>
    <row r="152" spans="1:52" ht="64.5" customHeight="1">
      <c r="A152" s="431"/>
      <c r="B152" s="427"/>
      <c r="C152" s="427"/>
      <c r="D152" s="179" t="s">
        <v>2</v>
      </c>
      <c r="E152" s="147">
        <v>10871.4</v>
      </c>
      <c r="F152" s="296">
        <f>I152+L152+O152+R152+U152+X152+AA152+AF152+AK152+AP152+AS152+AX152+AC152</f>
        <v>6085.5504000000001</v>
      </c>
      <c r="G152" s="175">
        <f t="shared" ref="G152:G153" si="263">F152/E152</f>
        <v>0.55977614658645625</v>
      </c>
      <c r="H152" s="153">
        <v>0</v>
      </c>
      <c r="I152" s="153">
        <v>0</v>
      </c>
      <c r="J152" s="154"/>
      <c r="K152" s="153"/>
      <c r="L152" s="153"/>
      <c r="M152" s="168"/>
      <c r="N152" s="295"/>
      <c r="O152" s="153">
        <v>0</v>
      </c>
      <c r="P152" s="181"/>
      <c r="Q152" s="295"/>
      <c r="R152" s="153"/>
      <c r="S152" s="154"/>
      <c r="T152" s="295"/>
      <c r="U152" s="153"/>
      <c r="V152" s="154"/>
      <c r="W152" s="306">
        <v>3341.556</v>
      </c>
      <c r="X152" s="305">
        <v>3341.556</v>
      </c>
      <c r="Y152" s="307">
        <f>X152/W152</f>
        <v>1</v>
      </c>
      <c r="Z152" s="302">
        <v>2743.9944</v>
      </c>
      <c r="AA152" s="157"/>
      <c r="AB152" s="158"/>
      <c r="AC152" s="302">
        <v>2743.9944</v>
      </c>
      <c r="AD152" s="181"/>
      <c r="AE152" s="317"/>
      <c r="AF152" s="313"/>
      <c r="AG152" s="314"/>
      <c r="AH152" s="315"/>
      <c r="AI152" s="316"/>
      <c r="AJ152" s="317">
        <v>2174.2800000000002</v>
      </c>
      <c r="AK152" s="313"/>
      <c r="AL152" s="314"/>
      <c r="AM152" s="315"/>
      <c r="AN152" s="316"/>
      <c r="AO152" s="317">
        <v>2611.5695999999998</v>
      </c>
      <c r="AP152" s="154"/>
      <c r="AQ152" s="154"/>
      <c r="AR152" s="153"/>
      <c r="AS152" s="155"/>
      <c r="AT152" s="158"/>
      <c r="AU152" s="182"/>
      <c r="AV152" s="181"/>
      <c r="AW152" s="305"/>
      <c r="AX152" s="156"/>
      <c r="AY152" s="159" t="e">
        <f>AX152/AW152</f>
        <v>#DIV/0!</v>
      </c>
      <c r="AZ152" s="373"/>
    </row>
    <row r="153" spans="1:52" ht="21.75" customHeight="1">
      <c r="A153" s="431"/>
      <c r="B153" s="427"/>
      <c r="C153" s="427"/>
      <c r="D153" s="321" t="s">
        <v>284</v>
      </c>
      <c r="E153" s="147">
        <f>147.44502+660.98306+3575.86619</f>
        <v>4384.2942700000003</v>
      </c>
      <c r="F153" s="296">
        <f>I153+L153+O153+R153+U153+X153+AA153+AF153+AK153+AP153+AS153+AX153+AC153</f>
        <v>1752.15418</v>
      </c>
      <c r="G153" s="175">
        <f t="shared" si="263"/>
        <v>0.39964337977706044</v>
      </c>
      <c r="H153" s="153">
        <v>0</v>
      </c>
      <c r="I153" s="153">
        <v>0</v>
      </c>
      <c r="J153" s="154"/>
      <c r="K153" s="153"/>
      <c r="L153" s="153"/>
      <c r="M153" s="168"/>
      <c r="N153" s="295"/>
      <c r="O153" s="153">
        <v>0</v>
      </c>
      <c r="P153" s="168"/>
      <c r="Q153" s="295"/>
      <c r="R153" s="153"/>
      <c r="S153" s="154"/>
      <c r="T153" s="302">
        <v>1034.9680000000001</v>
      </c>
      <c r="U153" s="303">
        <v>1034.9680000000001</v>
      </c>
      <c r="V153" s="210">
        <f>U153/T153</f>
        <v>1</v>
      </c>
      <c r="W153" s="306">
        <v>31.187580000000001</v>
      </c>
      <c r="X153" s="305">
        <v>31.187580000000001</v>
      </c>
      <c r="Y153" s="307">
        <f>X153/W153</f>
        <v>1</v>
      </c>
      <c r="Z153" s="302">
        <v>685.99860000000001</v>
      </c>
      <c r="AA153" s="157"/>
      <c r="AB153" s="158"/>
      <c r="AC153" s="302">
        <v>685.99860000000001</v>
      </c>
      <c r="AD153" s="181"/>
      <c r="AE153" s="317"/>
      <c r="AF153" s="313"/>
      <c r="AG153" s="314"/>
      <c r="AH153" s="315"/>
      <c r="AI153" s="316"/>
      <c r="AJ153" s="317">
        <v>543.58000000000004</v>
      </c>
      <c r="AK153" s="313"/>
      <c r="AL153" s="314"/>
      <c r="AM153" s="315"/>
      <c r="AN153" s="316"/>
      <c r="AO153" s="317">
        <v>109.35</v>
      </c>
      <c r="AP153" s="182"/>
      <c r="AQ153" s="181"/>
      <c r="AR153" s="162"/>
      <c r="AS153" s="157"/>
      <c r="AT153" s="158"/>
      <c r="AU153" s="182"/>
      <c r="AV153" s="181"/>
      <c r="AW153" s="318">
        <f>E153-U153-X153-Z153-AE153-AJ153-AO153</f>
        <v>1979.2100900000009</v>
      </c>
      <c r="AX153" s="156"/>
      <c r="AY153" s="159">
        <f>AX153/AW153</f>
        <v>0</v>
      </c>
      <c r="AZ153" s="373"/>
    </row>
    <row r="154" spans="1:52" ht="87.75" customHeight="1">
      <c r="A154" s="431"/>
      <c r="B154" s="427"/>
      <c r="C154" s="427"/>
      <c r="D154" s="321" t="s">
        <v>289</v>
      </c>
      <c r="E154" s="147">
        <f t="shared" si="253"/>
        <v>0</v>
      </c>
      <c r="F154" s="147">
        <f t="shared" si="255"/>
        <v>0</v>
      </c>
      <c r="G154" s="152"/>
      <c r="H154" s="162">
        <v>0</v>
      </c>
      <c r="I154" s="162">
        <v>0</v>
      </c>
      <c r="J154" s="161"/>
      <c r="K154" s="162"/>
      <c r="L154" s="162"/>
      <c r="M154" s="161"/>
      <c r="N154" s="162"/>
      <c r="O154" s="162"/>
      <c r="P154" s="167"/>
      <c r="Q154" s="162"/>
      <c r="R154" s="162"/>
      <c r="S154" s="161"/>
      <c r="T154" s="162"/>
      <c r="U154" s="162"/>
      <c r="V154" s="161"/>
      <c r="W154" s="162"/>
      <c r="X154" s="162"/>
      <c r="Y154" s="161"/>
      <c r="Z154" s="162"/>
      <c r="AA154" s="164"/>
      <c r="AB154" s="165"/>
      <c r="AC154" s="161"/>
      <c r="AD154" s="167"/>
      <c r="AE154" s="162"/>
      <c r="AF154" s="164"/>
      <c r="AG154" s="165"/>
      <c r="AH154" s="185"/>
      <c r="AI154" s="167"/>
      <c r="AJ154" s="162"/>
      <c r="AK154" s="164"/>
      <c r="AL154" s="165"/>
      <c r="AM154" s="185"/>
      <c r="AN154" s="167"/>
      <c r="AO154" s="162"/>
      <c r="AP154" s="185"/>
      <c r="AQ154" s="167"/>
      <c r="AR154" s="162"/>
      <c r="AS154" s="166"/>
      <c r="AT154" s="165"/>
      <c r="AU154" s="185"/>
      <c r="AV154" s="167"/>
      <c r="AW154" s="162"/>
      <c r="AX154" s="163"/>
      <c r="AY154" s="167"/>
      <c r="AZ154" s="373"/>
    </row>
    <row r="155" spans="1:52" ht="21.75" customHeight="1">
      <c r="A155" s="431"/>
      <c r="B155" s="427"/>
      <c r="C155" s="427"/>
      <c r="D155" s="321" t="s">
        <v>285</v>
      </c>
      <c r="E155" s="147">
        <f t="shared" si="253"/>
        <v>0</v>
      </c>
      <c r="F155" s="147">
        <f t="shared" si="255"/>
        <v>0</v>
      </c>
      <c r="G155" s="152"/>
      <c r="H155" s="162">
        <v>0</v>
      </c>
      <c r="I155" s="162">
        <v>0</v>
      </c>
      <c r="J155" s="161"/>
      <c r="K155" s="162"/>
      <c r="L155" s="162"/>
      <c r="M155" s="161"/>
      <c r="N155" s="162"/>
      <c r="O155" s="162"/>
      <c r="P155" s="167"/>
      <c r="Q155" s="162"/>
      <c r="R155" s="162"/>
      <c r="S155" s="161"/>
      <c r="T155" s="162"/>
      <c r="U155" s="162"/>
      <c r="V155" s="161"/>
      <c r="W155" s="162"/>
      <c r="X155" s="162"/>
      <c r="Y155" s="161"/>
      <c r="Z155" s="162"/>
      <c r="AA155" s="164"/>
      <c r="AB155" s="165"/>
      <c r="AC155" s="161"/>
      <c r="AD155" s="167"/>
      <c r="AE155" s="162"/>
      <c r="AF155" s="164"/>
      <c r="AG155" s="165"/>
      <c r="AH155" s="185"/>
      <c r="AI155" s="167"/>
      <c r="AJ155" s="162"/>
      <c r="AK155" s="164"/>
      <c r="AL155" s="165"/>
      <c r="AM155" s="185"/>
      <c r="AN155" s="167"/>
      <c r="AO155" s="162"/>
      <c r="AP155" s="185"/>
      <c r="AQ155" s="167"/>
      <c r="AR155" s="162"/>
      <c r="AS155" s="166"/>
      <c r="AT155" s="165"/>
      <c r="AU155" s="185"/>
      <c r="AV155" s="167"/>
      <c r="AW155" s="162"/>
      <c r="AX155" s="163"/>
      <c r="AY155" s="167"/>
      <c r="AZ155" s="373"/>
    </row>
    <row r="156" spans="1:52" ht="33.75" hidden="1" customHeight="1">
      <c r="A156" s="431"/>
      <c r="B156" s="427"/>
      <c r="C156" s="427"/>
      <c r="D156" s="169" t="s">
        <v>43</v>
      </c>
      <c r="E156" s="147">
        <f t="shared" si="253"/>
        <v>0</v>
      </c>
      <c r="F156" s="147">
        <f t="shared" si="255"/>
        <v>0</v>
      </c>
      <c r="G156" s="170"/>
      <c r="H156" s="148">
        <v>0</v>
      </c>
      <c r="I156" s="148">
        <v>0</v>
      </c>
      <c r="J156" s="148">
        <v>0</v>
      </c>
      <c r="K156" s="148"/>
      <c r="L156" s="148"/>
      <c r="M156" s="171"/>
      <c r="N156" s="148"/>
      <c r="O156" s="148"/>
      <c r="P156" s="173"/>
      <c r="Q156" s="148"/>
      <c r="R156" s="148"/>
      <c r="S156" s="171"/>
      <c r="T156" s="148"/>
      <c r="U156" s="148"/>
      <c r="V156" s="171"/>
      <c r="W156" s="148"/>
      <c r="X156" s="148"/>
      <c r="Y156" s="171"/>
      <c r="Z156" s="148"/>
      <c r="AA156" s="151"/>
      <c r="AB156" s="172"/>
      <c r="AC156" s="171"/>
      <c r="AD156" s="173"/>
      <c r="AE156" s="148"/>
      <c r="AF156" s="151"/>
      <c r="AG156" s="172"/>
      <c r="AH156" s="177"/>
      <c r="AI156" s="173"/>
      <c r="AJ156" s="148"/>
      <c r="AK156" s="151"/>
      <c r="AL156" s="172"/>
      <c r="AM156" s="177"/>
      <c r="AN156" s="173"/>
      <c r="AO156" s="148"/>
      <c r="AP156" s="177"/>
      <c r="AQ156" s="173"/>
      <c r="AR156" s="148"/>
      <c r="AS156" s="149"/>
      <c r="AT156" s="172"/>
      <c r="AU156" s="177"/>
      <c r="AV156" s="173"/>
      <c r="AW156" s="148"/>
      <c r="AX156" s="148"/>
      <c r="AY156" s="173"/>
      <c r="AZ156" s="374"/>
    </row>
    <row r="157" spans="1:52" ht="18.75" hidden="1" customHeight="1">
      <c r="A157" s="431" t="s">
        <v>296</v>
      </c>
      <c r="B157" s="427" t="s">
        <v>331</v>
      </c>
      <c r="C157" s="427" t="s">
        <v>307</v>
      </c>
      <c r="D157" s="174" t="s">
        <v>41</v>
      </c>
      <c r="E157" s="147"/>
      <c r="F157" s="147"/>
      <c r="G157" s="175"/>
      <c r="H157" s="168"/>
      <c r="I157" s="148">
        <v>0</v>
      </c>
      <c r="J157" s="148">
        <v>0</v>
      </c>
      <c r="K157" s="168"/>
      <c r="L157" s="168"/>
      <c r="M157" s="168"/>
      <c r="N157" s="168"/>
      <c r="O157" s="168"/>
      <c r="P157" s="168"/>
      <c r="Q157" s="168"/>
      <c r="R157" s="168"/>
      <c r="S157" s="168"/>
      <c r="T157" s="168"/>
      <c r="U157" s="168"/>
      <c r="V157" s="168"/>
      <c r="W157" s="168"/>
      <c r="X157" s="168"/>
      <c r="Y157" s="168"/>
      <c r="Z157" s="168"/>
      <c r="AA157" s="168"/>
      <c r="AB157" s="168"/>
      <c r="AC157" s="168"/>
      <c r="AD157" s="168"/>
      <c r="AE157" s="168"/>
      <c r="AF157" s="168"/>
      <c r="AG157" s="168"/>
      <c r="AH157" s="168"/>
      <c r="AI157" s="168"/>
      <c r="AJ157" s="168"/>
      <c r="AK157" s="168"/>
      <c r="AL157" s="168"/>
      <c r="AM157" s="168"/>
      <c r="AN157" s="168"/>
      <c r="AO157" s="168"/>
      <c r="AP157" s="168"/>
      <c r="AQ157" s="168"/>
      <c r="AR157" s="168"/>
      <c r="AS157" s="168"/>
      <c r="AT157" s="168"/>
      <c r="AU157" s="168"/>
      <c r="AV157" s="168"/>
      <c r="AW157" s="168"/>
      <c r="AX157" s="168"/>
      <c r="AY157" s="168"/>
      <c r="AZ157" s="372"/>
    </row>
    <row r="158" spans="1:52" ht="31.2" hidden="1">
      <c r="A158" s="431"/>
      <c r="B158" s="427"/>
      <c r="C158" s="427"/>
      <c r="D158" s="176" t="s">
        <v>37</v>
      </c>
      <c r="E158" s="147"/>
      <c r="F158" s="147"/>
      <c r="G158" s="170"/>
      <c r="H158" s="148"/>
      <c r="I158" s="148">
        <v>0</v>
      </c>
      <c r="J158" s="148">
        <v>0</v>
      </c>
      <c r="K158" s="148"/>
      <c r="L158" s="148"/>
      <c r="M158" s="171"/>
      <c r="N158" s="148"/>
      <c r="O158" s="148"/>
      <c r="P158" s="173"/>
      <c r="Q158" s="148"/>
      <c r="R158" s="148"/>
      <c r="S158" s="171"/>
      <c r="T158" s="148"/>
      <c r="U158" s="148"/>
      <c r="V158" s="171"/>
      <c r="W158" s="148"/>
      <c r="X158" s="148"/>
      <c r="Y158" s="171"/>
      <c r="Z158" s="148"/>
      <c r="AA158" s="151"/>
      <c r="AB158" s="172"/>
      <c r="AC158" s="171"/>
      <c r="AD158" s="173"/>
      <c r="AE158" s="148"/>
      <c r="AF158" s="151"/>
      <c r="AG158" s="172"/>
      <c r="AH158" s="177"/>
      <c r="AI158" s="173"/>
      <c r="AJ158" s="148"/>
      <c r="AK158" s="151"/>
      <c r="AL158" s="172"/>
      <c r="AM158" s="177"/>
      <c r="AN158" s="173"/>
      <c r="AO158" s="178"/>
      <c r="AP158" s="148"/>
      <c r="AQ158" s="148"/>
      <c r="AR158" s="148"/>
      <c r="AS158" s="149"/>
      <c r="AT158" s="172"/>
      <c r="AU158" s="177"/>
      <c r="AV158" s="173"/>
      <c r="AW158" s="148"/>
      <c r="AX158" s="150"/>
      <c r="AY158" s="173"/>
      <c r="AZ158" s="373"/>
    </row>
    <row r="159" spans="1:52" ht="64.5" hidden="1" customHeight="1">
      <c r="A159" s="431"/>
      <c r="B159" s="427"/>
      <c r="C159" s="427"/>
      <c r="D159" s="179" t="s">
        <v>2</v>
      </c>
      <c r="E159" s="147"/>
      <c r="F159" s="147"/>
      <c r="G159" s="180"/>
      <c r="H159" s="153"/>
      <c r="I159" s="148">
        <v>0</v>
      </c>
      <c r="J159" s="148">
        <v>0</v>
      </c>
      <c r="K159" s="153"/>
      <c r="L159" s="153"/>
      <c r="M159" s="154"/>
      <c r="N159" s="153"/>
      <c r="O159" s="153"/>
      <c r="P159" s="181"/>
      <c r="Q159" s="153"/>
      <c r="R159" s="153"/>
      <c r="S159" s="154"/>
      <c r="T159" s="153"/>
      <c r="U159" s="153"/>
      <c r="V159" s="154"/>
      <c r="W159" s="153"/>
      <c r="X159" s="153"/>
      <c r="Y159" s="154"/>
      <c r="Z159" s="153"/>
      <c r="AA159" s="157"/>
      <c r="AB159" s="158"/>
      <c r="AC159" s="154"/>
      <c r="AD159" s="181"/>
      <c r="AE159" s="153"/>
      <c r="AF159" s="157"/>
      <c r="AG159" s="158"/>
      <c r="AH159" s="182"/>
      <c r="AI159" s="181"/>
      <c r="AJ159" s="153"/>
      <c r="AK159" s="157"/>
      <c r="AL159" s="158"/>
      <c r="AM159" s="182"/>
      <c r="AN159" s="181"/>
      <c r="AO159" s="153"/>
      <c r="AP159" s="154"/>
      <c r="AQ159" s="154"/>
      <c r="AR159" s="153"/>
      <c r="AS159" s="155"/>
      <c r="AT159" s="158"/>
      <c r="AU159" s="182"/>
      <c r="AV159" s="181"/>
      <c r="AW159" s="153"/>
      <c r="AX159" s="156"/>
      <c r="AY159" s="181"/>
      <c r="AZ159" s="373"/>
    </row>
    <row r="160" spans="1:52" ht="21.75" hidden="1" customHeight="1">
      <c r="A160" s="431"/>
      <c r="B160" s="427"/>
      <c r="C160" s="427"/>
      <c r="D160" s="321" t="s">
        <v>284</v>
      </c>
      <c r="E160" s="147"/>
      <c r="F160" s="147"/>
      <c r="G160" s="180"/>
      <c r="H160" s="153"/>
      <c r="I160" s="148">
        <v>0</v>
      </c>
      <c r="J160" s="148">
        <v>0</v>
      </c>
      <c r="K160" s="153"/>
      <c r="L160" s="153"/>
      <c r="M160" s="154"/>
      <c r="N160" s="153"/>
      <c r="O160" s="153"/>
      <c r="P160" s="181"/>
      <c r="Q160" s="153"/>
      <c r="R160" s="153"/>
      <c r="S160" s="154"/>
      <c r="T160" s="153"/>
      <c r="U160" s="153"/>
      <c r="V160" s="154"/>
      <c r="W160" s="153"/>
      <c r="X160" s="153"/>
      <c r="Y160" s="154"/>
      <c r="Z160" s="153"/>
      <c r="AA160" s="157"/>
      <c r="AB160" s="158"/>
      <c r="AC160" s="154"/>
      <c r="AD160" s="181"/>
      <c r="AE160" s="153"/>
      <c r="AF160" s="157"/>
      <c r="AG160" s="158"/>
      <c r="AH160" s="182"/>
      <c r="AI160" s="181"/>
      <c r="AJ160" s="153"/>
      <c r="AK160" s="157"/>
      <c r="AL160" s="158"/>
      <c r="AM160" s="182"/>
      <c r="AN160" s="181"/>
      <c r="AO160" s="162"/>
      <c r="AP160" s="182"/>
      <c r="AQ160" s="181"/>
      <c r="AR160" s="162"/>
      <c r="AS160" s="157"/>
      <c r="AT160" s="158"/>
      <c r="AU160" s="182"/>
      <c r="AV160" s="181"/>
      <c r="AW160" s="153"/>
      <c r="AX160" s="156"/>
      <c r="AY160" s="159"/>
      <c r="AZ160" s="373"/>
    </row>
    <row r="161" spans="1:52" ht="87.75" hidden="1" customHeight="1">
      <c r="A161" s="431"/>
      <c r="B161" s="427"/>
      <c r="C161" s="427"/>
      <c r="D161" s="321" t="s">
        <v>289</v>
      </c>
      <c r="E161" s="147"/>
      <c r="F161" s="147"/>
      <c r="G161" s="152"/>
      <c r="H161" s="162"/>
      <c r="I161" s="148">
        <v>0</v>
      </c>
      <c r="J161" s="148">
        <v>0</v>
      </c>
      <c r="K161" s="162"/>
      <c r="L161" s="162"/>
      <c r="M161" s="161"/>
      <c r="N161" s="162"/>
      <c r="O161" s="162"/>
      <c r="P161" s="167"/>
      <c r="Q161" s="162"/>
      <c r="R161" s="162"/>
      <c r="S161" s="161"/>
      <c r="T161" s="162"/>
      <c r="U161" s="162"/>
      <c r="V161" s="161"/>
      <c r="W161" s="162"/>
      <c r="X161" s="162"/>
      <c r="Y161" s="161"/>
      <c r="Z161" s="162"/>
      <c r="AA161" s="164"/>
      <c r="AB161" s="165"/>
      <c r="AC161" s="161"/>
      <c r="AD161" s="167"/>
      <c r="AE161" s="162"/>
      <c r="AF161" s="164"/>
      <c r="AG161" s="165"/>
      <c r="AH161" s="185"/>
      <c r="AI161" s="167"/>
      <c r="AJ161" s="162"/>
      <c r="AK161" s="164"/>
      <c r="AL161" s="165"/>
      <c r="AM161" s="185"/>
      <c r="AN161" s="167"/>
      <c r="AO161" s="162"/>
      <c r="AP161" s="185"/>
      <c r="AQ161" s="167"/>
      <c r="AR161" s="162"/>
      <c r="AS161" s="166"/>
      <c r="AT161" s="165"/>
      <c r="AU161" s="185"/>
      <c r="AV161" s="167"/>
      <c r="AW161" s="162"/>
      <c r="AX161" s="163"/>
      <c r="AY161" s="167"/>
      <c r="AZ161" s="373"/>
    </row>
    <row r="162" spans="1:52" ht="21.75" hidden="1" customHeight="1">
      <c r="A162" s="431"/>
      <c r="B162" s="427"/>
      <c r="C162" s="427"/>
      <c r="D162" s="321" t="s">
        <v>285</v>
      </c>
      <c r="E162" s="147"/>
      <c r="F162" s="147"/>
      <c r="G162" s="152"/>
      <c r="H162" s="162"/>
      <c r="I162" s="148">
        <v>0</v>
      </c>
      <c r="J162" s="148">
        <v>0</v>
      </c>
      <c r="K162" s="162"/>
      <c r="L162" s="162"/>
      <c r="M162" s="161"/>
      <c r="N162" s="162"/>
      <c r="O162" s="162"/>
      <c r="P162" s="167"/>
      <c r="Q162" s="162"/>
      <c r="R162" s="162"/>
      <c r="S162" s="161"/>
      <c r="T162" s="162"/>
      <c r="U162" s="162"/>
      <c r="V162" s="161"/>
      <c r="W162" s="162"/>
      <c r="X162" s="162"/>
      <c r="Y162" s="161"/>
      <c r="Z162" s="162"/>
      <c r="AA162" s="164"/>
      <c r="AB162" s="165"/>
      <c r="AC162" s="161"/>
      <c r="AD162" s="167"/>
      <c r="AE162" s="162"/>
      <c r="AF162" s="164"/>
      <c r="AG162" s="165"/>
      <c r="AH162" s="185"/>
      <c r="AI162" s="167"/>
      <c r="AJ162" s="162"/>
      <c r="AK162" s="164"/>
      <c r="AL162" s="165"/>
      <c r="AM162" s="185"/>
      <c r="AN162" s="167"/>
      <c r="AO162" s="162"/>
      <c r="AP162" s="185"/>
      <c r="AQ162" s="167"/>
      <c r="AR162" s="162"/>
      <c r="AS162" s="166"/>
      <c r="AT162" s="165"/>
      <c r="AU162" s="185"/>
      <c r="AV162" s="167"/>
      <c r="AW162" s="162"/>
      <c r="AX162" s="163"/>
      <c r="AY162" s="167"/>
      <c r="AZ162" s="373"/>
    </row>
    <row r="163" spans="1:52" ht="33.75" hidden="1" customHeight="1">
      <c r="A163" s="431"/>
      <c r="B163" s="427"/>
      <c r="C163" s="427"/>
      <c r="D163" s="169" t="s">
        <v>43</v>
      </c>
      <c r="E163" s="147"/>
      <c r="F163" s="147"/>
      <c r="G163" s="170"/>
      <c r="H163" s="148"/>
      <c r="I163" s="148">
        <v>0</v>
      </c>
      <c r="J163" s="148">
        <v>0</v>
      </c>
      <c r="K163" s="148"/>
      <c r="L163" s="148"/>
      <c r="M163" s="171"/>
      <c r="N163" s="148"/>
      <c r="O163" s="148"/>
      <c r="P163" s="173"/>
      <c r="Q163" s="148"/>
      <c r="R163" s="148"/>
      <c r="S163" s="171"/>
      <c r="T163" s="148"/>
      <c r="U163" s="148"/>
      <c r="V163" s="171"/>
      <c r="W163" s="148"/>
      <c r="X163" s="148"/>
      <c r="Y163" s="171"/>
      <c r="Z163" s="148"/>
      <c r="AA163" s="151"/>
      <c r="AB163" s="172"/>
      <c r="AC163" s="171"/>
      <c r="AD163" s="173"/>
      <c r="AE163" s="148"/>
      <c r="AF163" s="151"/>
      <c r="AG163" s="172"/>
      <c r="AH163" s="177"/>
      <c r="AI163" s="173"/>
      <c r="AJ163" s="148"/>
      <c r="AK163" s="151"/>
      <c r="AL163" s="172"/>
      <c r="AM163" s="177"/>
      <c r="AN163" s="173"/>
      <c r="AO163" s="148"/>
      <c r="AP163" s="177"/>
      <c r="AQ163" s="173"/>
      <c r="AR163" s="148"/>
      <c r="AS163" s="149"/>
      <c r="AT163" s="172"/>
      <c r="AU163" s="177"/>
      <c r="AV163" s="173"/>
      <c r="AW163" s="148"/>
      <c r="AX163" s="148"/>
      <c r="AY163" s="173"/>
      <c r="AZ163" s="374"/>
    </row>
    <row r="164" spans="1:52" ht="2.25" hidden="1" customHeight="1">
      <c r="A164" s="431" t="s">
        <v>297</v>
      </c>
      <c r="B164" s="427" t="s">
        <v>330</v>
      </c>
      <c r="C164" s="427" t="s">
        <v>307</v>
      </c>
      <c r="D164" s="174" t="s">
        <v>41</v>
      </c>
      <c r="E164" s="147"/>
      <c r="F164" s="147"/>
      <c r="G164" s="175"/>
      <c r="H164" s="168">
        <v>0</v>
      </c>
      <c r="I164" s="148">
        <v>0</v>
      </c>
      <c r="J164" s="148">
        <v>0</v>
      </c>
      <c r="K164" s="168"/>
      <c r="L164" s="168"/>
      <c r="M164" s="168"/>
      <c r="N164" s="168"/>
      <c r="O164" s="168"/>
      <c r="P164" s="168"/>
      <c r="Q164" s="168"/>
      <c r="R164" s="168"/>
      <c r="S164" s="168"/>
      <c r="T164" s="168"/>
      <c r="U164" s="168"/>
      <c r="V164" s="168"/>
      <c r="W164" s="168"/>
      <c r="X164" s="168"/>
      <c r="Y164" s="168"/>
      <c r="Z164" s="168"/>
      <c r="AA164" s="168"/>
      <c r="AB164" s="168"/>
      <c r="AC164" s="168"/>
      <c r="AD164" s="168"/>
      <c r="AE164" s="168"/>
      <c r="AF164" s="168"/>
      <c r="AG164" s="168"/>
      <c r="AH164" s="168"/>
      <c r="AI164" s="168"/>
      <c r="AJ164" s="168"/>
      <c r="AK164" s="168"/>
      <c r="AL164" s="168"/>
      <c r="AM164" s="168"/>
      <c r="AN164" s="168"/>
      <c r="AO164" s="168"/>
      <c r="AP164" s="168"/>
      <c r="AQ164" s="168"/>
      <c r="AR164" s="168"/>
      <c r="AS164" s="168"/>
      <c r="AT164" s="168"/>
      <c r="AU164" s="168"/>
      <c r="AV164" s="168"/>
      <c r="AW164" s="168"/>
      <c r="AX164" s="168"/>
      <c r="AY164" s="168"/>
      <c r="AZ164" s="372"/>
    </row>
    <row r="165" spans="1:52" ht="31.2" hidden="1">
      <c r="A165" s="431"/>
      <c r="B165" s="427"/>
      <c r="C165" s="427"/>
      <c r="D165" s="176" t="s">
        <v>37</v>
      </c>
      <c r="E165" s="147"/>
      <c r="F165" s="147"/>
      <c r="G165" s="170"/>
      <c r="H165" s="148"/>
      <c r="I165" s="148">
        <v>0</v>
      </c>
      <c r="J165" s="148">
        <v>0</v>
      </c>
      <c r="K165" s="148"/>
      <c r="L165" s="148"/>
      <c r="M165" s="171"/>
      <c r="N165" s="148"/>
      <c r="O165" s="148"/>
      <c r="P165" s="173"/>
      <c r="Q165" s="148"/>
      <c r="R165" s="148"/>
      <c r="S165" s="171"/>
      <c r="T165" s="148"/>
      <c r="U165" s="148"/>
      <c r="V165" s="171"/>
      <c r="W165" s="148"/>
      <c r="X165" s="148"/>
      <c r="Y165" s="171"/>
      <c r="Z165" s="148"/>
      <c r="AA165" s="151"/>
      <c r="AB165" s="172"/>
      <c r="AC165" s="171"/>
      <c r="AD165" s="173"/>
      <c r="AE165" s="148"/>
      <c r="AF165" s="151"/>
      <c r="AG165" s="172"/>
      <c r="AH165" s="177"/>
      <c r="AI165" s="173"/>
      <c r="AJ165" s="148"/>
      <c r="AK165" s="151"/>
      <c r="AL165" s="172"/>
      <c r="AM165" s="177"/>
      <c r="AN165" s="173"/>
      <c r="AO165" s="178"/>
      <c r="AP165" s="148"/>
      <c r="AQ165" s="148"/>
      <c r="AR165" s="148"/>
      <c r="AS165" s="149"/>
      <c r="AT165" s="172"/>
      <c r="AU165" s="177"/>
      <c r="AV165" s="173"/>
      <c r="AW165" s="148"/>
      <c r="AX165" s="150"/>
      <c r="AY165" s="173"/>
      <c r="AZ165" s="373"/>
    </row>
    <row r="166" spans="1:52" ht="64.5" hidden="1" customHeight="1">
      <c r="A166" s="431"/>
      <c r="B166" s="427"/>
      <c r="C166" s="427"/>
      <c r="D166" s="179" t="s">
        <v>2</v>
      </c>
      <c r="E166" s="147"/>
      <c r="F166" s="147"/>
      <c r="G166" s="180"/>
      <c r="H166" s="153"/>
      <c r="I166" s="148">
        <v>0</v>
      </c>
      <c r="J166" s="148">
        <v>0</v>
      </c>
      <c r="K166" s="153"/>
      <c r="L166" s="153"/>
      <c r="M166" s="154"/>
      <c r="N166" s="153"/>
      <c r="O166" s="153"/>
      <c r="P166" s="181"/>
      <c r="Q166" s="153"/>
      <c r="R166" s="153"/>
      <c r="S166" s="154"/>
      <c r="T166" s="153"/>
      <c r="U166" s="153"/>
      <c r="V166" s="154"/>
      <c r="W166" s="153"/>
      <c r="X166" s="153"/>
      <c r="Y166" s="154"/>
      <c r="Z166" s="153"/>
      <c r="AA166" s="157"/>
      <c r="AB166" s="158"/>
      <c r="AC166" s="154"/>
      <c r="AD166" s="181"/>
      <c r="AE166" s="153"/>
      <c r="AF166" s="157"/>
      <c r="AG166" s="158"/>
      <c r="AH166" s="182"/>
      <c r="AI166" s="181"/>
      <c r="AJ166" s="153"/>
      <c r="AK166" s="157"/>
      <c r="AL166" s="158"/>
      <c r="AM166" s="182"/>
      <c r="AN166" s="181"/>
      <c r="AO166" s="153"/>
      <c r="AP166" s="154"/>
      <c r="AQ166" s="154"/>
      <c r="AR166" s="153"/>
      <c r="AS166" s="155"/>
      <c r="AT166" s="158"/>
      <c r="AU166" s="182"/>
      <c r="AV166" s="181"/>
      <c r="AW166" s="153"/>
      <c r="AX166" s="156"/>
      <c r="AY166" s="181"/>
      <c r="AZ166" s="373"/>
    </row>
    <row r="167" spans="1:52" ht="21.75" hidden="1" customHeight="1">
      <c r="A167" s="431"/>
      <c r="B167" s="427"/>
      <c r="C167" s="427"/>
      <c r="D167" s="321" t="s">
        <v>284</v>
      </c>
      <c r="E167" s="147"/>
      <c r="F167" s="147"/>
      <c r="G167" s="180"/>
      <c r="H167" s="153"/>
      <c r="I167" s="148">
        <v>0</v>
      </c>
      <c r="J167" s="148">
        <v>0</v>
      </c>
      <c r="K167" s="153"/>
      <c r="L167" s="153"/>
      <c r="M167" s="154"/>
      <c r="N167" s="153"/>
      <c r="O167" s="153"/>
      <c r="P167" s="181"/>
      <c r="Q167" s="153"/>
      <c r="R167" s="153"/>
      <c r="S167" s="154"/>
      <c r="T167" s="153"/>
      <c r="U167" s="153"/>
      <c r="V167" s="154"/>
      <c r="W167" s="153"/>
      <c r="X167" s="153"/>
      <c r="Y167" s="154"/>
      <c r="Z167" s="153"/>
      <c r="AA167" s="157"/>
      <c r="AB167" s="158"/>
      <c r="AC167" s="154"/>
      <c r="AD167" s="181"/>
      <c r="AE167" s="153"/>
      <c r="AF167" s="157"/>
      <c r="AG167" s="158"/>
      <c r="AH167" s="182"/>
      <c r="AI167" s="181"/>
      <c r="AJ167" s="153"/>
      <c r="AK167" s="157"/>
      <c r="AL167" s="158"/>
      <c r="AM167" s="182"/>
      <c r="AN167" s="181"/>
      <c r="AO167" s="162"/>
      <c r="AP167" s="182"/>
      <c r="AQ167" s="181"/>
      <c r="AR167" s="162"/>
      <c r="AS167" s="157"/>
      <c r="AT167" s="158"/>
      <c r="AU167" s="182"/>
      <c r="AV167" s="181"/>
      <c r="AW167" s="153"/>
      <c r="AX167" s="156"/>
      <c r="AY167" s="159"/>
      <c r="AZ167" s="373"/>
    </row>
    <row r="168" spans="1:52" ht="87.75" hidden="1" customHeight="1">
      <c r="A168" s="431"/>
      <c r="B168" s="427"/>
      <c r="C168" s="427"/>
      <c r="D168" s="321" t="s">
        <v>289</v>
      </c>
      <c r="E168" s="147"/>
      <c r="F168" s="147"/>
      <c r="G168" s="152"/>
      <c r="H168" s="162"/>
      <c r="I168" s="148">
        <v>0</v>
      </c>
      <c r="J168" s="148">
        <v>0</v>
      </c>
      <c r="K168" s="162"/>
      <c r="L168" s="162"/>
      <c r="M168" s="161"/>
      <c r="N168" s="162"/>
      <c r="O168" s="162"/>
      <c r="P168" s="167"/>
      <c r="Q168" s="162"/>
      <c r="R168" s="162"/>
      <c r="S168" s="161"/>
      <c r="T168" s="162"/>
      <c r="U168" s="162"/>
      <c r="V168" s="161"/>
      <c r="W168" s="162"/>
      <c r="X168" s="162"/>
      <c r="Y168" s="161"/>
      <c r="Z168" s="162"/>
      <c r="AA168" s="164"/>
      <c r="AB168" s="165"/>
      <c r="AC168" s="161"/>
      <c r="AD168" s="167"/>
      <c r="AE168" s="162"/>
      <c r="AF168" s="164"/>
      <c r="AG168" s="165"/>
      <c r="AH168" s="185"/>
      <c r="AI168" s="167"/>
      <c r="AJ168" s="162"/>
      <c r="AK168" s="164"/>
      <c r="AL168" s="165"/>
      <c r="AM168" s="185"/>
      <c r="AN168" s="167"/>
      <c r="AO168" s="162"/>
      <c r="AP168" s="185"/>
      <c r="AQ168" s="167"/>
      <c r="AR168" s="162"/>
      <c r="AS168" s="166"/>
      <c r="AT168" s="165"/>
      <c r="AU168" s="185"/>
      <c r="AV168" s="167"/>
      <c r="AW168" s="162"/>
      <c r="AX168" s="163"/>
      <c r="AY168" s="167"/>
      <c r="AZ168" s="373"/>
    </row>
    <row r="169" spans="1:52" ht="21.75" hidden="1" customHeight="1">
      <c r="A169" s="431"/>
      <c r="B169" s="427"/>
      <c r="C169" s="427"/>
      <c r="D169" s="321" t="s">
        <v>285</v>
      </c>
      <c r="E169" s="147"/>
      <c r="F169" s="147"/>
      <c r="G169" s="152"/>
      <c r="H169" s="162"/>
      <c r="I169" s="148">
        <v>0</v>
      </c>
      <c r="J169" s="148">
        <v>0</v>
      </c>
      <c r="K169" s="162"/>
      <c r="L169" s="162"/>
      <c r="M169" s="161"/>
      <c r="N169" s="162"/>
      <c r="O169" s="162"/>
      <c r="P169" s="167"/>
      <c r="Q169" s="162"/>
      <c r="R169" s="162"/>
      <c r="S169" s="161"/>
      <c r="T169" s="162"/>
      <c r="U169" s="162"/>
      <c r="V169" s="161"/>
      <c r="W169" s="162"/>
      <c r="X169" s="162"/>
      <c r="Y169" s="161"/>
      <c r="Z169" s="162"/>
      <c r="AA169" s="164"/>
      <c r="AB169" s="165"/>
      <c r="AC169" s="161"/>
      <c r="AD169" s="167"/>
      <c r="AE169" s="162"/>
      <c r="AF169" s="164"/>
      <c r="AG169" s="165"/>
      <c r="AH169" s="185"/>
      <c r="AI169" s="167"/>
      <c r="AJ169" s="162"/>
      <c r="AK169" s="164"/>
      <c r="AL169" s="165"/>
      <c r="AM169" s="185"/>
      <c r="AN169" s="167"/>
      <c r="AO169" s="162"/>
      <c r="AP169" s="185"/>
      <c r="AQ169" s="167"/>
      <c r="AR169" s="162"/>
      <c r="AS169" s="166"/>
      <c r="AT169" s="165"/>
      <c r="AU169" s="185"/>
      <c r="AV169" s="167"/>
      <c r="AW169" s="162"/>
      <c r="AX169" s="163"/>
      <c r="AY169" s="167"/>
      <c r="AZ169" s="373"/>
    </row>
    <row r="170" spans="1:52" ht="33.75" hidden="1" customHeight="1">
      <c r="A170" s="431"/>
      <c r="B170" s="427"/>
      <c r="C170" s="427"/>
      <c r="D170" s="169" t="s">
        <v>43</v>
      </c>
      <c r="E170" s="147"/>
      <c r="F170" s="147"/>
      <c r="G170" s="170"/>
      <c r="H170" s="148"/>
      <c r="I170" s="148">
        <v>0</v>
      </c>
      <c r="J170" s="148">
        <v>0</v>
      </c>
      <c r="K170" s="148"/>
      <c r="L170" s="148"/>
      <c r="M170" s="171"/>
      <c r="N170" s="148"/>
      <c r="O170" s="148"/>
      <c r="P170" s="173"/>
      <c r="Q170" s="148"/>
      <c r="R170" s="148"/>
      <c r="S170" s="171"/>
      <c r="T170" s="148"/>
      <c r="U170" s="148"/>
      <c r="V170" s="171"/>
      <c r="W170" s="148"/>
      <c r="X170" s="148"/>
      <c r="Y170" s="171"/>
      <c r="Z170" s="148"/>
      <c r="AA170" s="151"/>
      <c r="AB170" s="172"/>
      <c r="AC170" s="171"/>
      <c r="AD170" s="173"/>
      <c r="AE170" s="148"/>
      <c r="AF170" s="151"/>
      <c r="AG170" s="172"/>
      <c r="AH170" s="177"/>
      <c r="AI170" s="173"/>
      <c r="AJ170" s="148"/>
      <c r="AK170" s="151"/>
      <c r="AL170" s="172"/>
      <c r="AM170" s="177"/>
      <c r="AN170" s="173"/>
      <c r="AO170" s="148"/>
      <c r="AP170" s="177"/>
      <c r="AQ170" s="173"/>
      <c r="AR170" s="148"/>
      <c r="AS170" s="149"/>
      <c r="AT170" s="172"/>
      <c r="AU170" s="177"/>
      <c r="AV170" s="173"/>
      <c r="AW170" s="148"/>
      <c r="AX170" s="148"/>
      <c r="AY170" s="173"/>
      <c r="AZ170" s="374"/>
    </row>
    <row r="171" spans="1:52" ht="18.75" hidden="1" customHeight="1">
      <c r="A171" s="431" t="s">
        <v>296</v>
      </c>
      <c r="B171" s="427" t="s">
        <v>329</v>
      </c>
      <c r="C171" s="427" t="s">
        <v>307</v>
      </c>
      <c r="D171" s="174" t="s">
        <v>41</v>
      </c>
      <c r="E171" s="147">
        <f>E174</f>
        <v>100.33369</v>
      </c>
      <c r="F171" s="147">
        <f>F174</f>
        <v>0</v>
      </c>
      <c r="G171" s="175">
        <f>F171/E171</f>
        <v>0</v>
      </c>
      <c r="H171" s="168">
        <v>0</v>
      </c>
      <c r="I171" s="148">
        <v>0</v>
      </c>
      <c r="J171" s="148">
        <v>0</v>
      </c>
      <c r="K171" s="168"/>
      <c r="L171" s="168"/>
      <c r="M171" s="168"/>
      <c r="N171" s="168"/>
      <c r="O171" s="168"/>
      <c r="P171" s="168"/>
      <c r="Q171" s="168"/>
      <c r="R171" s="168"/>
      <c r="S171" s="168"/>
      <c r="T171" s="168"/>
      <c r="U171" s="168"/>
      <c r="V171" s="168"/>
      <c r="W171" s="168">
        <f>W172+W173+W174</f>
        <v>0</v>
      </c>
      <c r="X171" s="168">
        <f>X172+X173+X174</f>
        <v>0</v>
      </c>
      <c r="Y171" s="175" t="e">
        <f>X171/W171</f>
        <v>#DIV/0!</v>
      </c>
      <c r="Z171" s="168">
        <f>Z172+Z173+Z174</f>
        <v>0</v>
      </c>
      <c r="AA171" s="168"/>
      <c r="AB171" s="168"/>
      <c r="AC171" s="168">
        <f>AC172+AC173+AC174</f>
        <v>0</v>
      </c>
      <c r="AD171" s="175" t="e">
        <f>AC171/Z171</f>
        <v>#DIV/0!</v>
      </c>
      <c r="AE171" s="168">
        <f>AE174</f>
        <v>0</v>
      </c>
      <c r="AF171" s="168"/>
      <c r="AG171" s="168"/>
      <c r="AH171" s="168"/>
      <c r="AI171" s="168"/>
      <c r="AJ171" s="168">
        <f>AJ174</f>
        <v>0</v>
      </c>
      <c r="AK171" s="168"/>
      <c r="AL171" s="168"/>
      <c r="AM171" s="168"/>
      <c r="AN171" s="168"/>
      <c r="AO171" s="168"/>
      <c r="AP171" s="168"/>
      <c r="AQ171" s="168"/>
      <c r="AR171" s="168">
        <f>AR174</f>
        <v>0</v>
      </c>
      <c r="AS171" s="168"/>
      <c r="AT171" s="168"/>
      <c r="AU171" s="219">
        <f>AU174</f>
        <v>0</v>
      </c>
      <c r="AV171" s="210" t="e">
        <f>AU171/AR171</f>
        <v>#DIV/0!</v>
      </c>
      <c r="AW171" s="168">
        <f>AW174</f>
        <v>100.33369</v>
      </c>
      <c r="AX171" s="168">
        <v>0</v>
      </c>
      <c r="AY171" s="168"/>
      <c r="AZ171" s="372"/>
    </row>
    <row r="172" spans="1:52" ht="31.2">
      <c r="A172" s="431"/>
      <c r="B172" s="427"/>
      <c r="C172" s="427"/>
      <c r="D172" s="176" t="s">
        <v>37</v>
      </c>
      <c r="E172" s="147">
        <f t="shared" ref="E172:E177" si="264">H172+K172+N172+Q172+T172+W172+Z172+AE172+AJ172+AO172+AR172+AW172</f>
        <v>0</v>
      </c>
      <c r="F172" s="147">
        <f t="shared" ref="F172:F177" si="265">I172+L172+O172+R172+U172+X172+AA172+AF172+AK172+AP172+AS172+AX172</f>
        <v>0</v>
      </c>
      <c r="G172" s="170"/>
      <c r="H172" s="148">
        <v>0</v>
      </c>
      <c r="I172" s="148">
        <v>0</v>
      </c>
      <c r="J172" s="148">
        <v>0</v>
      </c>
      <c r="K172" s="148"/>
      <c r="L172" s="148"/>
      <c r="M172" s="171"/>
      <c r="N172" s="148"/>
      <c r="O172" s="148"/>
      <c r="P172" s="173"/>
      <c r="Q172" s="148"/>
      <c r="R172" s="148"/>
      <c r="S172" s="171"/>
      <c r="T172" s="148"/>
      <c r="U172" s="148"/>
      <c r="V172" s="171"/>
      <c r="W172" s="148"/>
      <c r="X172" s="148"/>
      <c r="Y172" s="171"/>
      <c r="Z172" s="148"/>
      <c r="AA172" s="151"/>
      <c r="AB172" s="172"/>
      <c r="AC172" s="171"/>
      <c r="AD172" s="173"/>
      <c r="AE172" s="148"/>
      <c r="AF172" s="151"/>
      <c r="AG172" s="172"/>
      <c r="AH172" s="177"/>
      <c r="AI172" s="173"/>
      <c r="AJ172" s="148"/>
      <c r="AK172" s="151"/>
      <c r="AL172" s="172"/>
      <c r="AM172" s="177"/>
      <c r="AN172" s="173"/>
      <c r="AO172" s="178"/>
      <c r="AP172" s="148"/>
      <c r="AQ172" s="148"/>
      <c r="AR172" s="148"/>
      <c r="AS172" s="149"/>
      <c r="AT172" s="172"/>
      <c r="AU172" s="281"/>
      <c r="AV172" s="173"/>
      <c r="AW172" s="148"/>
      <c r="AX172" s="150"/>
      <c r="AY172" s="173"/>
      <c r="AZ172" s="373"/>
    </row>
    <row r="173" spans="1:52" ht="64.5" customHeight="1">
      <c r="A173" s="431"/>
      <c r="B173" s="427"/>
      <c r="C173" s="427"/>
      <c r="D173" s="179" t="s">
        <v>2</v>
      </c>
      <c r="E173" s="147">
        <f t="shared" si="264"/>
        <v>0</v>
      </c>
      <c r="F173" s="147">
        <f t="shared" si="265"/>
        <v>0</v>
      </c>
      <c r="G173" s="180"/>
      <c r="H173" s="153">
        <v>0</v>
      </c>
      <c r="I173" s="148">
        <v>0</v>
      </c>
      <c r="J173" s="148">
        <v>0</v>
      </c>
      <c r="K173" s="153"/>
      <c r="L173" s="153"/>
      <c r="M173" s="154"/>
      <c r="N173" s="153"/>
      <c r="O173" s="153"/>
      <c r="P173" s="181"/>
      <c r="Q173" s="153"/>
      <c r="R173" s="153"/>
      <c r="S173" s="154"/>
      <c r="T173" s="153"/>
      <c r="U173" s="153"/>
      <c r="V173" s="154"/>
      <c r="W173" s="153"/>
      <c r="X173" s="153"/>
      <c r="Y173" s="154"/>
      <c r="Z173" s="153"/>
      <c r="AA173" s="157"/>
      <c r="AB173" s="158"/>
      <c r="AC173" s="154"/>
      <c r="AD173" s="181"/>
      <c r="AE173" s="153"/>
      <c r="AF173" s="157"/>
      <c r="AG173" s="158"/>
      <c r="AH173" s="182"/>
      <c r="AI173" s="181"/>
      <c r="AJ173" s="153"/>
      <c r="AK173" s="157"/>
      <c r="AL173" s="158"/>
      <c r="AM173" s="182"/>
      <c r="AN173" s="181"/>
      <c r="AO173" s="153"/>
      <c r="AP173" s="154"/>
      <c r="AQ173" s="154"/>
      <c r="AR173" s="153"/>
      <c r="AS173" s="155"/>
      <c r="AT173" s="158"/>
      <c r="AU173" s="280"/>
      <c r="AV173" s="181"/>
      <c r="AW173" s="153"/>
      <c r="AX173" s="156"/>
      <c r="AY173" s="181"/>
      <c r="AZ173" s="373"/>
    </row>
    <row r="174" spans="1:52" ht="21.75" customHeight="1">
      <c r="A174" s="431"/>
      <c r="B174" s="427"/>
      <c r="C174" s="427"/>
      <c r="D174" s="321" t="s">
        <v>284</v>
      </c>
      <c r="E174" s="147">
        <f>H174+K174+N174+Q174+T174+W174+AB174+AG174+AL174+AO174+AT174+AW174</f>
        <v>100.33369</v>
      </c>
      <c r="F174" s="147">
        <f>I174+L174+O174+R174+U174+X174+AC174+AH174+AM174+AP174+AU174+AX174</f>
        <v>0</v>
      </c>
      <c r="G174" s="175">
        <f>F174/E174</f>
        <v>0</v>
      </c>
      <c r="H174" s="153">
        <v>0</v>
      </c>
      <c r="I174" s="148">
        <v>0</v>
      </c>
      <c r="J174" s="148">
        <v>0</v>
      </c>
      <c r="K174" s="153"/>
      <c r="L174" s="153"/>
      <c r="M174" s="154"/>
      <c r="N174" s="153"/>
      <c r="O174" s="153"/>
      <c r="P174" s="181"/>
      <c r="Q174" s="153"/>
      <c r="R174" s="153"/>
      <c r="S174" s="154"/>
      <c r="T174" s="153"/>
      <c r="U174" s="153"/>
      <c r="V174" s="154"/>
      <c r="W174" s="153"/>
      <c r="X174" s="153"/>
      <c r="Y174" s="175"/>
      <c r="Z174" s="153"/>
      <c r="AA174" s="157"/>
      <c r="AB174" s="158"/>
      <c r="AC174" s="263"/>
      <c r="AD174" s="175"/>
      <c r="AE174" s="153"/>
      <c r="AF174" s="157"/>
      <c r="AG174" s="158"/>
      <c r="AH174" s="182"/>
      <c r="AI174" s="181"/>
      <c r="AJ174" s="153"/>
      <c r="AK174" s="157"/>
      <c r="AL174" s="158"/>
      <c r="AM174" s="182"/>
      <c r="AN174" s="181"/>
      <c r="AO174" s="162"/>
      <c r="AP174" s="182"/>
      <c r="AQ174" s="181"/>
      <c r="AR174" s="162"/>
      <c r="AS174" s="157"/>
      <c r="AT174" s="158"/>
      <c r="AU174" s="280"/>
      <c r="AV174" s="181"/>
      <c r="AW174" s="153">
        <v>100.33369</v>
      </c>
      <c r="AX174" s="156">
        <v>0</v>
      </c>
      <c r="AY174" s="159"/>
      <c r="AZ174" s="373"/>
    </row>
    <row r="175" spans="1:52" ht="87.75" customHeight="1">
      <c r="A175" s="431"/>
      <c r="B175" s="427"/>
      <c r="C175" s="427"/>
      <c r="D175" s="321" t="s">
        <v>289</v>
      </c>
      <c r="E175" s="147">
        <f t="shared" si="264"/>
        <v>0</v>
      </c>
      <c r="F175" s="147">
        <f t="shared" si="265"/>
        <v>0</v>
      </c>
      <c r="G175" s="152"/>
      <c r="H175" s="162">
        <v>0</v>
      </c>
      <c r="I175" s="148">
        <v>0</v>
      </c>
      <c r="J175" s="148">
        <v>0</v>
      </c>
      <c r="K175" s="162"/>
      <c r="L175" s="162"/>
      <c r="M175" s="161"/>
      <c r="N175" s="162"/>
      <c r="O175" s="162"/>
      <c r="P175" s="167"/>
      <c r="Q175" s="162"/>
      <c r="R175" s="162"/>
      <c r="S175" s="161"/>
      <c r="T175" s="162"/>
      <c r="U175" s="162"/>
      <c r="V175" s="161"/>
      <c r="W175" s="162"/>
      <c r="X175" s="162"/>
      <c r="Y175" s="161"/>
      <c r="Z175" s="162"/>
      <c r="AA175" s="164"/>
      <c r="AB175" s="165"/>
      <c r="AC175" s="161"/>
      <c r="AD175" s="167"/>
      <c r="AE175" s="162"/>
      <c r="AF175" s="164"/>
      <c r="AG175" s="165"/>
      <c r="AH175" s="185"/>
      <c r="AI175" s="167"/>
      <c r="AJ175" s="162"/>
      <c r="AK175" s="164"/>
      <c r="AL175" s="165"/>
      <c r="AM175" s="185"/>
      <c r="AN175" s="167"/>
      <c r="AO175" s="162"/>
      <c r="AP175" s="185"/>
      <c r="AQ175" s="167"/>
      <c r="AR175" s="162"/>
      <c r="AS175" s="166"/>
      <c r="AT175" s="165"/>
      <c r="AU175" s="185"/>
      <c r="AV175" s="167"/>
      <c r="AW175" s="162"/>
      <c r="AX175" s="163"/>
      <c r="AY175" s="167"/>
      <c r="AZ175" s="373"/>
    </row>
    <row r="176" spans="1:52" ht="21.75" customHeight="1">
      <c r="A176" s="431"/>
      <c r="B176" s="427"/>
      <c r="C176" s="427"/>
      <c r="D176" s="321" t="s">
        <v>285</v>
      </c>
      <c r="E176" s="147">
        <f t="shared" si="264"/>
        <v>0</v>
      </c>
      <c r="F176" s="147">
        <f t="shared" si="265"/>
        <v>0</v>
      </c>
      <c r="G176" s="152"/>
      <c r="H176" s="162">
        <v>0</v>
      </c>
      <c r="I176" s="148">
        <v>0</v>
      </c>
      <c r="J176" s="148">
        <v>0</v>
      </c>
      <c r="K176" s="162"/>
      <c r="L176" s="162"/>
      <c r="M176" s="161"/>
      <c r="N176" s="162"/>
      <c r="O176" s="162"/>
      <c r="P176" s="167"/>
      <c r="Q176" s="162"/>
      <c r="R176" s="162"/>
      <c r="S176" s="161"/>
      <c r="T176" s="162"/>
      <c r="U176" s="162"/>
      <c r="V176" s="161"/>
      <c r="W176" s="162"/>
      <c r="X176" s="162"/>
      <c r="Y176" s="161"/>
      <c r="Z176" s="162"/>
      <c r="AA176" s="164"/>
      <c r="AB176" s="165"/>
      <c r="AC176" s="161"/>
      <c r="AD176" s="167"/>
      <c r="AE176" s="162"/>
      <c r="AF176" s="164"/>
      <c r="AG176" s="165"/>
      <c r="AH176" s="185"/>
      <c r="AI176" s="167"/>
      <c r="AJ176" s="162"/>
      <c r="AK176" s="164"/>
      <c r="AL176" s="165"/>
      <c r="AM176" s="185"/>
      <c r="AN176" s="167"/>
      <c r="AO176" s="162"/>
      <c r="AP176" s="185"/>
      <c r="AQ176" s="167"/>
      <c r="AR176" s="162"/>
      <c r="AS176" s="166"/>
      <c r="AT176" s="165"/>
      <c r="AU176" s="185"/>
      <c r="AV176" s="167"/>
      <c r="AW176" s="162"/>
      <c r="AX176" s="163"/>
      <c r="AY176" s="167"/>
      <c r="AZ176" s="373"/>
    </row>
    <row r="177" spans="1:52" ht="33.75" customHeight="1">
      <c r="A177" s="431"/>
      <c r="B177" s="427"/>
      <c r="C177" s="427"/>
      <c r="D177" s="169" t="s">
        <v>43</v>
      </c>
      <c r="E177" s="147">
        <f t="shared" si="264"/>
        <v>0</v>
      </c>
      <c r="F177" s="147">
        <f t="shared" si="265"/>
        <v>0</v>
      </c>
      <c r="G177" s="170"/>
      <c r="H177" s="148">
        <v>0</v>
      </c>
      <c r="I177" s="148">
        <v>0</v>
      </c>
      <c r="J177" s="148">
        <v>0</v>
      </c>
      <c r="K177" s="148"/>
      <c r="L177" s="148"/>
      <c r="M177" s="171"/>
      <c r="N177" s="148"/>
      <c r="O177" s="148"/>
      <c r="P177" s="173"/>
      <c r="Q177" s="148"/>
      <c r="R177" s="148"/>
      <c r="S177" s="171"/>
      <c r="T177" s="148"/>
      <c r="U177" s="148"/>
      <c r="V177" s="171"/>
      <c r="W177" s="148"/>
      <c r="X177" s="148"/>
      <c r="Y177" s="171"/>
      <c r="Z177" s="148"/>
      <c r="AA177" s="151"/>
      <c r="AB177" s="172"/>
      <c r="AC177" s="171"/>
      <c r="AD177" s="173"/>
      <c r="AE177" s="148"/>
      <c r="AF177" s="151"/>
      <c r="AG177" s="172"/>
      <c r="AH177" s="177"/>
      <c r="AI177" s="173"/>
      <c r="AJ177" s="148"/>
      <c r="AK177" s="151"/>
      <c r="AL177" s="172"/>
      <c r="AM177" s="177"/>
      <c r="AN177" s="173"/>
      <c r="AO177" s="148"/>
      <c r="AP177" s="177"/>
      <c r="AQ177" s="173"/>
      <c r="AR177" s="148"/>
      <c r="AS177" s="149"/>
      <c r="AT177" s="172"/>
      <c r="AU177" s="177"/>
      <c r="AV177" s="173"/>
      <c r="AW177" s="148"/>
      <c r="AX177" s="148"/>
      <c r="AY177" s="173"/>
      <c r="AZ177" s="374"/>
    </row>
    <row r="178" spans="1:52" ht="18.75" customHeight="1">
      <c r="A178" s="393" t="s">
        <v>308</v>
      </c>
      <c r="B178" s="402"/>
      <c r="C178" s="403"/>
      <c r="D178" s="174" t="s">
        <v>41</v>
      </c>
      <c r="E178" s="147">
        <f>E179+E180+E181+E182+E183</f>
        <v>63234.984960000002</v>
      </c>
      <c r="F178" s="297">
        <f>F179+F180+F181+F182+F183</f>
        <v>29285.753000000001</v>
      </c>
      <c r="G178" s="175">
        <f t="shared" ref="G178:G181" si="266">F178/E178</f>
        <v>0.46312580003814396</v>
      </c>
      <c r="H178" s="147">
        <f>H179+H180+H181+H182+H183</f>
        <v>0</v>
      </c>
      <c r="I178" s="147">
        <f>I179+I180+I181+I182+I183</f>
        <v>0</v>
      </c>
      <c r="J178" s="147"/>
      <c r="K178" s="147">
        <f>K179+K180+K181+K182+K183</f>
        <v>0</v>
      </c>
      <c r="L178" s="147">
        <f>L179+L180+L181+L182+L183</f>
        <v>0</v>
      </c>
      <c r="M178" s="175" t="e">
        <f t="shared" ref="M178:M181" si="267">L178/K178</f>
        <v>#DIV/0!</v>
      </c>
      <c r="N178" s="147">
        <f>N179+N180+N181+N182+N183</f>
        <v>1843.7732999999998</v>
      </c>
      <c r="O178" s="147">
        <f>O179+O180+O181+O182+O183</f>
        <v>1843.7732999999998</v>
      </c>
      <c r="P178" s="175">
        <f>O178/N178</f>
        <v>1</v>
      </c>
      <c r="Q178" s="147">
        <f>Q179+Q180+Q181+Q182+Q183</f>
        <v>5218.3890000000001</v>
      </c>
      <c r="R178" s="147">
        <f>R179+R180+R181+R182+R183</f>
        <v>5218.3890000000001</v>
      </c>
      <c r="S178" s="175">
        <f t="shared" ref="S178:S181" si="268">R178/Q178</f>
        <v>1</v>
      </c>
      <c r="T178" s="147">
        <f>T179+T180+T181+T182+T183</f>
        <v>1034.9680000000001</v>
      </c>
      <c r="U178" s="147">
        <f>U179+U180+U181+U182+U183</f>
        <v>1034.9680000000001</v>
      </c>
      <c r="V178" s="147"/>
      <c r="W178" s="147">
        <f>W179+W180+W181+W182+W183</f>
        <v>15128.35038</v>
      </c>
      <c r="X178" s="147">
        <f>X179+X180+X181+X182+X183</f>
        <v>15128.35038</v>
      </c>
      <c r="Y178" s="175">
        <f>X178/W178</f>
        <v>1</v>
      </c>
      <c r="Z178" s="147">
        <f t="shared" ref="Z178:AC178" si="269">Z179+Z180+Z181+Z182+Z183</f>
        <v>3429.9929999999999</v>
      </c>
      <c r="AA178" s="147">
        <f t="shared" si="269"/>
        <v>0</v>
      </c>
      <c r="AB178" s="147">
        <f t="shared" si="269"/>
        <v>0</v>
      </c>
      <c r="AC178" s="147">
        <f t="shared" si="269"/>
        <v>3429.9929999999999</v>
      </c>
      <c r="AD178" s="147"/>
      <c r="AE178" s="147">
        <f t="shared" ref="AE178:AH178" si="270">AE179+AE180+AE181+AE182+AE183</f>
        <v>2630.2793200000001</v>
      </c>
      <c r="AF178" s="147">
        <f t="shared" si="270"/>
        <v>0</v>
      </c>
      <c r="AG178" s="147">
        <f t="shared" si="270"/>
        <v>0</v>
      </c>
      <c r="AH178" s="147">
        <f t="shared" si="270"/>
        <v>2630.2793200000001</v>
      </c>
      <c r="AI178" s="147">
        <f>AI179+AI180+AI181+AI182+AI183</f>
        <v>2</v>
      </c>
      <c r="AJ178" s="147">
        <f t="shared" ref="AJ178:AM178" si="271">AJ179+AJ180+AJ181+AJ182+AJ183</f>
        <v>2717.86</v>
      </c>
      <c r="AK178" s="147">
        <f t="shared" si="271"/>
        <v>0</v>
      </c>
      <c r="AL178" s="147">
        <f t="shared" si="271"/>
        <v>0</v>
      </c>
      <c r="AM178" s="147">
        <f t="shared" si="271"/>
        <v>0</v>
      </c>
      <c r="AN178" s="147"/>
      <c r="AO178" s="147">
        <f>AO179+AO180+AO181+AO182+AO183</f>
        <v>2720.9195999999997</v>
      </c>
      <c r="AP178" s="147">
        <f>AP179+AP180+AP181+AP182+AP183</f>
        <v>0</v>
      </c>
      <c r="AQ178" s="147"/>
      <c r="AR178" s="147">
        <f t="shared" ref="AR178:AU178" si="272">AR179+AR180+AR181+AR182+AR183</f>
        <v>0</v>
      </c>
      <c r="AS178" s="147">
        <f t="shared" si="272"/>
        <v>0</v>
      </c>
      <c r="AT178" s="147">
        <f t="shared" si="272"/>
        <v>0</v>
      </c>
      <c r="AU178" s="147">
        <f t="shared" si="272"/>
        <v>0</v>
      </c>
      <c r="AV178" s="147"/>
      <c r="AW178" s="147">
        <f>AW179+AW180+AW181+AW182+AW183</f>
        <v>28510.452359999999</v>
      </c>
      <c r="AX178" s="147">
        <f>AX179+AX180+AX181+AX182+AX183</f>
        <v>0</v>
      </c>
      <c r="AY178" s="147"/>
      <c r="AZ178" s="372"/>
    </row>
    <row r="179" spans="1:52" ht="31.2">
      <c r="A179" s="396"/>
      <c r="B179" s="404"/>
      <c r="C179" s="405"/>
      <c r="D179" s="176" t="s">
        <v>37</v>
      </c>
      <c r="E179" s="147">
        <f>E135+E143+E151+E172</f>
        <v>0</v>
      </c>
      <c r="F179" s="147">
        <f>F135+F143+F151+F172</f>
        <v>0</v>
      </c>
      <c r="G179" s="175"/>
      <c r="H179" s="147">
        <f>H135+H143+H151+H172</f>
        <v>0</v>
      </c>
      <c r="I179" s="147">
        <f>I135+I143+I151+I172</f>
        <v>0</v>
      </c>
      <c r="J179" s="147"/>
      <c r="K179" s="147">
        <f>K135+K143+K151+K172</f>
        <v>0</v>
      </c>
      <c r="L179" s="147">
        <f>L135+L143+L151+L172</f>
        <v>0</v>
      </c>
      <c r="M179" s="175"/>
      <c r="N179" s="147">
        <f>N135+N143+N151+N172</f>
        <v>0</v>
      </c>
      <c r="O179" s="147">
        <f>O135+O143+O151+O172</f>
        <v>0</v>
      </c>
      <c r="P179" s="175"/>
      <c r="Q179" s="147">
        <f>Q135+Q143+Q151+Q172</f>
        <v>0</v>
      </c>
      <c r="R179" s="147">
        <f>R135+R143+R151+R172</f>
        <v>0</v>
      </c>
      <c r="S179" s="175"/>
      <c r="T179" s="147">
        <f>T135+T143+T151+T172</f>
        <v>0</v>
      </c>
      <c r="U179" s="147">
        <f>U135+U143+U151+U172</f>
        <v>0</v>
      </c>
      <c r="V179" s="147"/>
      <c r="W179" s="147">
        <f>W135+W143+W151+W172</f>
        <v>0</v>
      </c>
      <c r="X179" s="147">
        <f>X135+X143+X151+X172</f>
        <v>0</v>
      </c>
      <c r="Y179" s="147"/>
      <c r="Z179" s="147">
        <f t="shared" ref="Z179:AC179" si="273">Z135+Z143+Z151+Z172</f>
        <v>0</v>
      </c>
      <c r="AA179" s="147">
        <f t="shared" si="273"/>
        <v>0</v>
      </c>
      <c r="AB179" s="147">
        <f t="shared" si="273"/>
        <v>0</v>
      </c>
      <c r="AC179" s="147">
        <f t="shared" si="273"/>
        <v>0</v>
      </c>
      <c r="AD179" s="147"/>
      <c r="AE179" s="147">
        <f t="shared" ref="AE179:AH179" si="274">AE135+AE143+AE151+AE172</f>
        <v>0</v>
      </c>
      <c r="AF179" s="147">
        <f t="shared" si="274"/>
        <v>0</v>
      </c>
      <c r="AG179" s="147">
        <f t="shared" si="274"/>
        <v>0</v>
      </c>
      <c r="AH179" s="147">
        <f t="shared" si="274"/>
        <v>0</v>
      </c>
      <c r="AI179" s="147">
        <f>AI135+AI143+AI151+AI172</f>
        <v>0</v>
      </c>
      <c r="AJ179" s="147">
        <f t="shared" ref="AJ179:AM179" si="275">AJ135+AJ143+AJ151+AJ172</f>
        <v>0</v>
      </c>
      <c r="AK179" s="147">
        <f t="shared" si="275"/>
        <v>0</v>
      </c>
      <c r="AL179" s="147">
        <f t="shared" si="275"/>
        <v>0</v>
      </c>
      <c r="AM179" s="147">
        <f t="shared" si="275"/>
        <v>0</v>
      </c>
      <c r="AN179" s="147"/>
      <c r="AO179" s="147">
        <f>AO135+AO143+AO151+AO172</f>
        <v>0</v>
      </c>
      <c r="AP179" s="147">
        <f>AP135+AP143+AP151+AP172</f>
        <v>0</v>
      </c>
      <c r="AQ179" s="147"/>
      <c r="AR179" s="147">
        <f t="shared" ref="AR179:AU179" si="276">AR135+AR143+AR151+AR172</f>
        <v>0</v>
      </c>
      <c r="AS179" s="147">
        <f t="shared" si="276"/>
        <v>0</v>
      </c>
      <c r="AT179" s="147">
        <f t="shared" si="276"/>
        <v>0</v>
      </c>
      <c r="AU179" s="147">
        <f t="shared" si="276"/>
        <v>0</v>
      </c>
      <c r="AV179" s="147"/>
      <c r="AW179" s="147">
        <f>AW135+AW143+AW151+AW172</f>
        <v>0</v>
      </c>
      <c r="AX179" s="147">
        <f>AX135+AX143+AX151+AX172</f>
        <v>0</v>
      </c>
      <c r="AY179" s="147"/>
      <c r="AZ179" s="373"/>
    </row>
    <row r="180" spans="1:52" ht="64.5" customHeight="1">
      <c r="A180" s="396"/>
      <c r="B180" s="404"/>
      <c r="C180" s="405"/>
      <c r="D180" s="179" t="s">
        <v>2</v>
      </c>
      <c r="E180" s="147">
        <f t="shared" ref="E180:F184" si="277">E136+E144+E152+E173</f>
        <v>53578.941400000003</v>
      </c>
      <c r="F180" s="147">
        <f t="shared" si="277"/>
        <v>25748.33628</v>
      </c>
      <c r="G180" s="175">
        <f t="shared" si="266"/>
        <v>0.480568215929701</v>
      </c>
      <c r="H180" s="147">
        <f t="shared" ref="H180:I180" si="278">H136+H144+H152+H173</f>
        <v>0</v>
      </c>
      <c r="I180" s="147">
        <f t="shared" si="278"/>
        <v>0</v>
      </c>
      <c r="J180" s="147"/>
      <c r="K180" s="147">
        <f t="shared" ref="K180:L180" si="279">K136+K144+K152+K173</f>
        <v>0</v>
      </c>
      <c r="L180" s="147">
        <f t="shared" si="279"/>
        <v>0</v>
      </c>
      <c r="M180" s="175" t="e">
        <f t="shared" si="267"/>
        <v>#DIV/0!</v>
      </c>
      <c r="N180" s="147">
        <f t="shared" ref="N180:O180" si="280">N136+N144+N152+N173</f>
        <v>1640.9582399999999</v>
      </c>
      <c r="O180" s="147">
        <f t="shared" si="280"/>
        <v>1640.9582399999999</v>
      </c>
      <c r="P180" s="175">
        <f>O180/N180</f>
        <v>1</v>
      </c>
      <c r="Q180" s="147">
        <f t="shared" ref="Q180:R180" si="281">Q136+Q144+Q152+Q173</f>
        <v>5218.3890000000001</v>
      </c>
      <c r="R180" s="147">
        <f t="shared" si="281"/>
        <v>5218.3890000000001</v>
      </c>
      <c r="S180" s="175">
        <f t="shared" si="268"/>
        <v>1</v>
      </c>
      <c r="T180" s="147">
        <f t="shared" ref="T180:U180" si="282">T136+T144+T152+T173</f>
        <v>0</v>
      </c>
      <c r="U180" s="147">
        <f t="shared" si="282"/>
        <v>0</v>
      </c>
      <c r="V180" s="147"/>
      <c r="W180" s="147">
        <f t="shared" ref="W180:X180" si="283">W136+W144+W152+W173</f>
        <v>13804.046</v>
      </c>
      <c r="X180" s="147">
        <f t="shared" si="283"/>
        <v>13804.046</v>
      </c>
      <c r="Y180" s="147"/>
      <c r="Z180" s="147">
        <f t="shared" ref="Z180:AC180" si="284">Z136+Z144+Z152+Z173</f>
        <v>2743.9944</v>
      </c>
      <c r="AA180" s="147">
        <f t="shared" si="284"/>
        <v>0</v>
      </c>
      <c r="AB180" s="147">
        <f t="shared" si="284"/>
        <v>0</v>
      </c>
      <c r="AC180" s="147">
        <f t="shared" si="284"/>
        <v>2743.9944</v>
      </c>
      <c r="AD180" s="147"/>
      <c r="AE180" s="147">
        <f t="shared" ref="AE180:AH180" si="285">AE136+AE144+AE152+AE173</f>
        <v>2340.9486400000001</v>
      </c>
      <c r="AF180" s="147">
        <f t="shared" si="285"/>
        <v>0</v>
      </c>
      <c r="AG180" s="147">
        <f t="shared" si="285"/>
        <v>0</v>
      </c>
      <c r="AH180" s="147">
        <f t="shared" si="285"/>
        <v>2340.9486400000001</v>
      </c>
      <c r="AI180" s="147">
        <f t="shared" ref="AI180:AM180" si="286">AI136+AI144+AI152+AI173</f>
        <v>1</v>
      </c>
      <c r="AJ180" s="147">
        <f t="shared" si="286"/>
        <v>2174.2800000000002</v>
      </c>
      <c r="AK180" s="147">
        <f t="shared" si="286"/>
        <v>0</v>
      </c>
      <c r="AL180" s="147">
        <f t="shared" si="286"/>
        <v>0</v>
      </c>
      <c r="AM180" s="147">
        <f t="shared" si="286"/>
        <v>0</v>
      </c>
      <c r="AN180" s="147"/>
      <c r="AO180" s="147">
        <f t="shared" ref="AO180:AP180" si="287">AO136+AO144+AO152+AO173</f>
        <v>2611.5695999999998</v>
      </c>
      <c r="AP180" s="147">
        <f t="shared" si="287"/>
        <v>0</v>
      </c>
      <c r="AQ180" s="147"/>
      <c r="AR180" s="147">
        <f t="shared" ref="AR180:AU180" si="288">AR136+AR144+AR152+AR173</f>
        <v>0</v>
      </c>
      <c r="AS180" s="147">
        <f t="shared" si="288"/>
        <v>0</v>
      </c>
      <c r="AT180" s="147">
        <f t="shared" si="288"/>
        <v>0</v>
      </c>
      <c r="AU180" s="147">
        <f t="shared" si="288"/>
        <v>0</v>
      </c>
      <c r="AV180" s="147"/>
      <c r="AW180" s="147">
        <f t="shared" ref="AW180:AX180" si="289">AW136+AW144+AW152+AW173</f>
        <v>23044.755519999999</v>
      </c>
      <c r="AX180" s="147">
        <f t="shared" si="289"/>
        <v>0</v>
      </c>
      <c r="AY180" s="147"/>
      <c r="AZ180" s="373"/>
    </row>
    <row r="181" spans="1:52" ht="21.75" customHeight="1">
      <c r="A181" s="396"/>
      <c r="B181" s="404"/>
      <c r="C181" s="405"/>
      <c r="D181" s="321" t="s">
        <v>284</v>
      </c>
      <c r="E181" s="147">
        <f t="shared" si="277"/>
        <v>9656.0435600000001</v>
      </c>
      <c r="F181" s="147">
        <f t="shared" si="277"/>
        <v>3537.4167200000002</v>
      </c>
      <c r="G181" s="175">
        <f t="shared" si="266"/>
        <v>0.36634224959937939</v>
      </c>
      <c r="H181" s="147">
        <f t="shared" ref="H181:I181" si="290">H137+H145+H153+H174</f>
        <v>0</v>
      </c>
      <c r="I181" s="147">
        <f t="shared" si="290"/>
        <v>0</v>
      </c>
      <c r="J181" s="147"/>
      <c r="K181" s="147">
        <f t="shared" ref="K181:L181" si="291">K137+K145+K153+K174</f>
        <v>0</v>
      </c>
      <c r="L181" s="147">
        <f t="shared" si="291"/>
        <v>0</v>
      </c>
      <c r="M181" s="175" t="e">
        <f t="shared" si="267"/>
        <v>#DIV/0!</v>
      </c>
      <c r="N181" s="147">
        <f t="shared" ref="N181:O181" si="292">N137+N145+N153+N174</f>
        <v>202.81505999999999</v>
      </c>
      <c r="O181" s="147">
        <f t="shared" si="292"/>
        <v>202.81505999999999</v>
      </c>
      <c r="P181" s="175">
        <f>O181/N181</f>
        <v>1</v>
      </c>
      <c r="Q181" s="147">
        <f t="shared" ref="Q181:R181" si="293">Q137+Q145+Q153+Q174</f>
        <v>0</v>
      </c>
      <c r="R181" s="147">
        <f t="shared" si="293"/>
        <v>0</v>
      </c>
      <c r="S181" s="175" t="e">
        <f t="shared" si="268"/>
        <v>#DIV/0!</v>
      </c>
      <c r="T181" s="147">
        <f t="shared" ref="T181:U181" si="294">T137+T145+T153+T174</f>
        <v>1034.9680000000001</v>
      </c>
      <c r="U181" s="147">
        <f t="shared" si="294"/>
        <v>1034.9680000000001</v>
      </c>
      <c r="V181" s="147"/>
      <c r="W181" s="147">
        <f t="shared" ref="W181:X181" si="295">W137+W145+W153+W174</f>
        <v>1324.30438</v>
      </c>
      <c r="X181" s="147">
        <f t="shared" si="295"/>
        <v>1324.30438</v>
      </c>
      <c r="Y181" s="175">
        <f>X181/W181</f>
        <v>1</v>
      </c>
      <c r="Z181" s="147">
        <f t="shared" ref="Z181:AC181" si="296">Z137+Z145+Z153+Z174</f>
        <v>685.99860000000001</v>
      </c>
      <c r="AA181" s="147">
        <f t="shared" si="296"/>
        <v>0</v>
      </c>
      <c r="AB181" s="147">
        <f t="shared" si="296"/>
        <v>0</v>
      </c>
      <c r="AC181" s="147">
        <f t="shared" si="296"/>
        <v>685.99860000000001</v>
      </c>
      <c r="AD181" s="147"/>
      <c r="AE181" s="147">
        <f t="shared" ref="AE181:AH181" si="297">AE137+AE145+AE153+AE174</f>
        <v>289.33067999999997</v>
      </c>
      <c r="AF181" s="147">
        <f t="shared" si="297"/>
        <v>0</v>
      </c>
      <c r="AG181" s="147">
        <f t="shared" si="297"/>
        <v>0</v>
      </c>
      <c r="AH181" s="147">
        <f t="shared" si="297"/>
        <v>289.33067999999997</v>
      </c>
      <c r="AI181" s="147">
        <f t="shared" ref="AI181:AM181" si="298">AI137+AI145+AI153+AI174</f>
        <v>1</v>
      </c>
      <c r="AJ181" s="147">
        <f t="shared" si="298"/>
        <v>543.58000000000004</v>
      </c>
      <c r="AK181" s="147">
        <f t="shared" si="298"/>
        <v>0</v>
      </c>
      <c r="AL181" s="147">
        <f t="shared" si="298"/>
        <v>0</v>
      </c>
      <c r="AM181" s="147">
        <f t="shared" si="298"/>
        <v>0</v>
      </c>
      <c r="AN181" s="147"/>
      <c r="AO181" s="147">
        <f t="shared" ref="AO181:AP181" si="299">AO137+AO145+AO153+AO174</f>
        <v>109.35</v>
      </c>
      <c r="AP181" s="147">
        <f t="shared" si="299"/>
        <v>0</v>
      </c>
      <c r="AQ181" s="147"/>
      <c r="AR181" s="147">
        <f t="shared" ref="AR181:AU181" si="300">AR137+AR145+AR153+AR174</f>
        <v>0</v>
      </c>
      <c r="AS181" s="147">
        <f t="shared" si="300"/>
        <v>0</v>
      </c>
      <c r="AT181" s="147">
        <f t="shared" si="300"/>
        <v>0</v>
      </c>
      <c r="AU181" s="147">
        <f t="shared" si="300"/>
        <v>0</v>
      </c>
      <c r="AV181" s="147"/>
      <c r="AW181" s="147">
        <f t="shared" ref="AW181:AX181" si="301">AW137+AW145+AW153+AW174</f>
        <v>5465.6968400000014</v>
      </c>
      <c r="AX181" s="147">
        <f t="shared" si="301"/>
        <v>0</v>
      </c>
      <c r="AY181" s="147"/>
      <c r="AZ181" s="373"/>
    </row>
    <row r="182" spans="1:52" ht="87.75" customHeight="1">
      <c r="A182" s="396"/>
      <c r="B182" s="404"/>
      <c r="C182" s="405"/>
      <c r="D182" s="321" t="s">
        <v>289</v>
      </c>
      <c r="E182" s="147">
        <f t="shared" si="277"/>
        <v>0</v>
      </c>
      <c r="F182" s="147">
        <f t="shared" si="277"/>
        <v>0</v>
      </c>
      <c r="G182" s="152"/>
      <c r="H182" s="147">
        <f t="shared" ref="H182:I182" si="302">H138+H146+H154+H175</f>
        <v>0</v>
      </c>
      <c r="I182" s="147">
        <f t="shared" si="302"/>
        <v>0</v>
      </c>
      <c r="J182" s="148"/>
      <c r="K182" s="147">
        <f t="shared" ref="K182:L182" si="303">K138+K146+K154+K175</f>
        <v>0</v>
      </c>
      <c r="L182" s="147">
        <f t="shared" si="303"/>
        <v>0</v>
      </c>
      <c r="M182" s="148"/>
      <c r="N182" s="147">
        <f t="shared" ref="N182:O182" si="304">N138+N146+N154+N175</f>
        <v>0</v>
      </c>
      <c r="O182" s="147">
        <f t="shared" si="304"/>
        <v>0</v>
      </c>
      <c r="P182" s="148"/>
      <c r="Q182" s="147">
        <f t="shared" ref="Q182:R182" si="305">Q138+Q146+Q154+Q175</f>
        <v>0</v>
      </c>
      <c r="R182" s="147">
        <f t="shared" si="305"/>
        <v>0</v>
      </c>
      <c r="S182" s="175"/>
      <c r="T182" s="147">
        <f t="shared" ref="T182:U182" si="306">T138+T146+T154+T175</f>
        <v>0</v>
      </c>
      <c r="U182" s="147">
        <f t="shared" si="306"/>
        <v>0</v>
      </c>
      <c r="V182" s="148"/>
      <c r="W182" s="147">
        <f t="shared" ref="W182:X182" si="307">W138+W146+W154+W175</f>
        <v>0</v>
      </c>
      <c r="X182" s="147">
        <f t="shared" si="307"/>
        <v>0</v>
      </c>
      <c r="Y182" s="148"/>
      <c r="Z182" s="147">
        <f t="shared" ref="Z182:AC182" si="308">Z138+Z146+Z154+Z175</f>
        <v>0</v>
      </c>
      <c r="AA182" s="147">
        <f t="shared" si="308"/>
        <v>0</v>
      </c>
      <c r="AB182" s="147">
        <f t="shared" si="308"/>
        <v>0</v>
      </c>
      <c r="AC182" s="147">
        <f t="shared" si="308"/>
        <v>0</v>
      </c>
      <c r="AD182" s="148"/>
      <c r="AE182" s="147">
        <f t="shared" ref="AE182:AH182" si="309">AE138+AE146+AE154+AE175</f>
        <v>0</v>
      </c>
      <c r="AF182" s="147">
        <f t="shared" si="309"/>
        <v>0</v>
      </c>
      <c r="AG182" s="147">
        <f t="shared" si="309"/>
        <v>0</v>
      </c>
      <c r="AH182" s="147">
        <f t="shared" si="309"/>
        <v>0</v>
      </c>
      <c r="AI182" s="147">
        <f t="shared" ref="AI182:AM182" si="310">AI138+AI146+AI154+AI175</f>
        <v>0</v>
      </c>
      <c r="AJ182" s="147">
        <f t="shared" si="310"/>
        <v>0</v>
      </c>
      <c r="AK182" s="147">
        <f t="shared" si="310"/>
        <v>0</v>
      </c>
      <c r="AL182" s="147">
        <f t="shared" si="310"/>
        <v>0</v>
      </c>
      <c r="AM182" s="147">
        <f t="shared" si="310"/>
        <v>0</v>
      </c>
      <c r="AN182" s="148"/>
      <c r="AO182" s="147">
        <f t="shared" ref="AO182:AP182" si="311">AO138+AO146+AO154+AO175</f>
        <v>0</v>
      </c>
      <c r="AP182" s="147">
        <f t="shared" si="311"/>
        <v>0</v>
      </c>
      <c r="AQ182" s="148"/>
      <c r="AR182" s="147">
        <f t="shared" ref="AR182:AU182" si="312">AR138+AR146+AR154+AR175</f>
        <v>0</v>
      </c>
      <c r="AS182" s="147">
        <f t="shared" si="312"/>
        <v>0</v>
      </c>
      <c r="AT182" s="147">
        <f t="shared" si="312"/>
        <v>0</v>
      </c>
      <c r="AU182" s="147">
        <f t="shared" si="312"/>
        <v>0</v>
      </c>
      <c r="AV182" s="148"/>
      <c r="AW182" s="147">
        <f t="shared" ref="AW182:AX182" si="313">AW138+AW146+AW154+AW175</f>
        <v>0</v>
      </c>
      <c r="AX182" s="147">
        <f t="shared" si="313"/>
        <v>0</v>
      </c>
      <c r="AY182" s="148"/>
      <c r="AZ182" s="373"/>
    </row>
    <row r="183" spans="1:52" ht="21.75" customHeight="1">
      <c r="A183" s="396"/>
      <c r="B183" s="404"/>
      <c r="C183" s="405"/>
      <c r="D183" s="321" t="s">
        <v>285</v>
      </c>
      <c r="E183" s="147">
        <f t="shared" si="277"/>
        <v>0</v>
      </c>
      <c r="F183" s="147">
        <f t="shared" si="277"/>
        <v>0</v>
      </c>
      <c r="G183" s="152"/>
      <c r="H183" s="147">
        <f t="shared" ref="H183:I183" si="314">H139+H147+H155+H176</f>
        <v>0</v>
      </c>
      <c r="I183" s="147">
        <f t="shared" si="314"/>
        <v>0</v>
      </c>
      <c r="J183" s="148"/>
      <c r="K183" s="147">
        <f t="shared" ref="K183:L183" si="315">K139+K147+K155+K176</f>
        <v>0</v>
      </c>
      <c r="L183" s="147">
        <f t="shared" si="315"/>
        <v>0</v>
      </c>
      <c r="M183" s="148"/>
      <c r="N183" s="147">
        <f t="shared" ref="N183:O183" si="316">N139+N147+N155+N176</f>
        <v>0</v>
      </c>
      <c r="O183" s="147">
        <f t="shared" si="316"/>
        <v>0</v>
      </c>
      <c r="P183" s="148"/>
      <c r="Q183" s="147">
        <f t="shared" ref="Q183:R183" si="317">Q139+Q147+Q155+Q176</f>
        <v>0</v>
      </c>
      <c r="R183" s="147">
        <f t="shared" si="317"/>
        <v>0</v>
      </c>
      <c r="S183" s="175"/>
      <c r="T183" s="147">
        <f t="shared" ref="T183:U183" si="318">T139+T147+T155+T176</f>
        <v>0</v>
      </c>
      <c r="U183" s="147">
        <f t="shared" si="318"/>
        <v>0</v>
      </c>
      <c r="V183" s="148"/>
      <c r="W183" s="147">
        <f t="shared" ref="W183:X183" si="319">W139+W147+W155+W176</f>
        <v>0</v>
      </c>
      <c r="X183" s="147">
        <f t="shared" si="319"/>
        <v>0</v>
      </c>
      <c r="Y183" s="148"/>
      <c r="Z183" s="147">
        <f t="shared" ref="Z183:AC183" si="320">Z139+Z147+Z155+Z176</f>
        <v>0</v>
      </c>
      <c r="AA183" s="147">
        <f t="shared" si="320"/>
        <v>0</v>
      </c>
      <c r="AB183" s="147">
        <f t="shared" si="320"/>
        <v>0</v>
      </c>
      <c r="AC183" s="147">
        <f t="shared" si="320"/>
        <v>0</v>
      </c>
      <c r="AD183" s="148"/>
      <c r="AE183" s="147">
        <f t="shared" ref="AE183:AH183" si="321">AE139+AE147+AE155+AE176</f>
        <v>0</v>
      </c>
      <c r="AF183" s="147">
        <f t="shared" si="321"/>
        <v>0</v>
      </c>
      <c r="AG183" s="147">
        <f t="shared" si="321"/>
        <v>0</v>
      </c>
      <c r="AH183" s="147">
        <f t="shared" si="321"/>
        <v>0</v>
      </c>
      <c r="AI183" s="147">
        <f t="shared" ref="AI183:AM183" si="322">AI139+AI147+AI155+AI176</f>
        <v>0</v>
      </c>
      <c r="AJ183" s="147">
        <f t="shared" si="322"/>
        <v>0</v>
      </c>
      <c r="AK183" s="147">
        <f t="shared" si="322"/>
        <v>0</v>
      </c>
      <c r="AL183" s="147">
        <f t="shared" si="322"/>
        <v>0</v>
      </c>
      <c r="AM183" s="147">
        <f t="shared" si="322"/>
        <v>0</v>
      </c>
      <c r="AN183" s="148"/>
      <c r="AO183" s="147">
        <f t="shared" ref="AO183:AP183" si="323">AO139+AO147+AO155+AO176</f>
        <v>0</v>
      </c>
      <c r="AP183" s="147">
        <f t="shared" si="323"/>
        <v>0</v>
      </c>
      <c r="AQ183" s="148"/>
      <c r="AR183" s="147">
        <f t="shared" ref="AR183:AU183" si="324">AR139+AR147+AR155+AR176</f>
        <v>0</v>
      </c>
      <c r="AS183" s="147">
        <f t="shared" si="324"/>
        <v>0</v>
      </c>
      <c r="AT183" s="147">
        <f t="shared" si="324"/>
        <v>0</v>
      </c>
      <c r="AU183" s="147">
        <f t="shared" si="324"/>
        <v>0</v>
      </c>
      <c r="AV183" s="148"/>
      <c r="AW183" s="147">
        <f t="shared" ref="AW183:AX183" si="325">AW139+AW147+AW155+AW176</f>
        <v>0</v>
      </c>
      <c r="AX183" s="147">
        <f t="shared" si="325"/>
        <v>0</v>
      </c>
      <c r="AY183" s="148"/>
      <c r="AZ183" s="373"/>
    </row>
    <row r="184" spans="1:52" ht="33.75" customHeight="1">
      <c r="A184" s="399"/>
      <c r="B184" s="406"/>
      <c r="C184" s="407"/>
      <c r="D184" s="169" t="s">
        <v>43</v>
      </c>
      <c r="E184" s="147">
        <f t="shared" si="277"/>
        <v>0</v>
      </c>
      <c r="F184" s="147">
        <f t="shared" si="277"/>
        <v>0</v>
      </c>
      <c r="G184" s="170"/>
      <c r="H184" s="147">
        <f t="shared" ref="H184:I184" si="326">H140+H148+H156+H177</f>
        <v>0</v>
      </c>
      <c r="I184" s="147">
        <f t="shared" si="326"/>
        <v>0</v>
      </c>
      <c r="J184" s="148"/>
      <c r="K184" s="147">
        <f t="shared" ref="K184:L184" si="327">K140+K148+K156+K177</f>
        <v>0</v>
      </c>
      <c r="L184" s="147">
        <f t="shared" si="327"/>
        <v>0</v>
      </c>
      <c r="M184" s="148"/>
      <c r="N184" s="147">
        <f t="shared" ref="N184:O184" si="328">N140+N148+N156+N177</f>
        <v>0</v>
      </c>
      <c r="O184" s="147">
        <f t="shared" si="328"/>
        <v>0</v>
      </c>
      <c r="P184" s="148"/>
      <c r="Q184" s="147">
        <f t="shared" ref="Q184:R184" si="329">Q140+Q148+Q156+Q177</f>
        <v>0</v>
      </c>
      <c r="R184" s="147">
        <f t="shared" si="329"/>
        <v>0</v>
      </c>
      <c r="S184" s="175"/>
      <c r="T184" s="147">
        <f t="shared" ref="T184:U184" si="330">T140+T148+T156+T177</f>
        <v>0</v>
      </c>
      <c r="U184" s="147">
        <f t="shared" si="330"/>
        <v>0</v>
      </c>
      <c r="V184" s="148"/>
      <c r="W184" s="147">
        <f t="shared" ref="W184:X184" si="331">W140+W148+W156+W177</f>
        <v>0</v>
      </c>
      <c r="X184" s="147">
        <f t="shared" si="331"/>
        <v>0</v>
      </c>
      <c r="Y184" s="148"/>
      <c r="Z184" s="147">
        <f t="shared" ref="Z184:AC184" si="332">Z140+Z148+Z156+Z177</f>
        <v>0</v>
      </c>
      <c r="AA184" s="147">
        <f t="shared" si="332"/>
        <v>0</v>
      </c>
      <c r="AB184" s="147">
        <f t="shared" si="332"/>
        <v>0</v>
      </c>
      <c r="AC184" s="147">
        <f t="shared" si="332"/>
        <v>0</v>
      </c>
      <c r="AD184" s="148"/>
      <c r="AE184" s="147">
        <f t="shared" ref="AE184:AH184" si="333">AE140+AE148+AE156+AE177</f>
        <v>0</v>
      </c>
      <c r="AF184" s="147">
        <f t="shared" si="333"/>
        <v>0</v>
      </c>
      <c r="AG184" s="147">
        <f t="shared" si="333"/>
        <v>0</v>
      </c>
      <c r="AH184" s="147">
        <f t="shared" si="333"/>
        <v>0</v>
      </c>
      <c r="AI184" s="147">
        <f t="shared" ref="AI184:AM184" si="334">AI140+AI148+AI156+AI177</f>
        <v>0</v>
      </c>
      <c r="AJ184" s="147">
        <f t="shared" si="334"/>
        <v>0</v>
      </c>
      <c r="AK184" s="147">
        <f t="shared" si="334"/>
        <v>0</v>
      </c>
      <c r="AL184" s="147">
        <f t="shared" si="334"/>
        <v>0</v>
      </c>
      <c r="AM184" s="147">
        <f t="shared" si="334"/>
        <v>0</v>
      </c>
      <c r="AN184" s="148"/>
      <c r="AO184" s="147">
        <f t="shared" ref="AO184:AP184" si="335">AO140+AO148+AO156+AO177</f>
        <v>0</v>
      </c>
      <c r="AP184" s="147">
        <f t="shared" si="335"/>
        <v>0</v>
      </c>
      <c r="AQ184" s="148"/>
      <c r="AR184" s="147">
        <f t="shared" ref="AR184:AU184" si="336">AR140+AR148+AR156+AR177</f>
        <v>0</v>
      </c>
      <c r="AS184" s="147">
        <f t="shared" si="336"/>
        <v>0</v>
      </c>
      <c r="AT184" s="147">
        <f t="shared" si="336"/>
        <v>0</v>
      </c>
      <c r="AU184" s="147">
        <f t="shared" si="336"/>
        <v>0</v>
      </c>
      <c r="AV184" s="148"/>
      <c r="AW184" s="147">
        <f t="shared" ref="AW184:AX184" si="337">AW140+AW148+AW156+AW177</f>
        <v>0</v>
      </c>
      <c r="AX184" s="147">
        <f t="shared" si="337"/>
        <v>0</v>
      </c>
      <c r="AY184" s="148"/>
      <c r="AZ184" s="374"/>
    </row>
    <row r="185" spans="1:52" ht="32.25" customHeight="1">
      <c r="A185" s="410" t="s">
        <v>309</v>
      </c>
      <c r="B185" s="411"/>
      <c r="C185" s="411"/>
      <c r="D185" s="411"/>
      <c r="E185" s="411"/>
      <c r="F185" s="411"/>
      <c r="G185" s="411"/>
      <c r="H185" s="411"/>
      <c r="I185" s="411"/>
      <c r="J185" s="411"/>
      <c r="K185" s="411"/>
      <c r="L185" s="411"/>
      <c r="M185" s="411"/>
      <c r="N185" s="411"/>
      <c r="O185" s="411"/>
      <c r="P185" s="411"/>
      <c r="Q185" s="411"/>
      <c r="R185" s="411"/>
      <c r="S185" s="411"/>
      <c r="T185" s="411"/>
      <c r="U185" s="411"/>
      <c r="V185" s="411"/>
      <c r="W185" s="411"/>
      <c r="X185" s="411"/>
      <c r="Y185" s="411"/>
      <c r="Z185" s="411"/>
      <c r="AA185" s="411"/>
      <c r="AB185" s="411"/>
      <c r="AC185" s="411"/>
      <c r="AD185" s="411"/>
      <c r="AE185" s="411"/>
      <c r="AF185" s="411"/>
      <c r="AG185" s="411"/>
      <c r="AH185" s="411"/>
      <c r="AI185" s="411"/>
      <c r="AJ185" s="411"/>
      <c r="AK185" s="411"/>
      <c r="AL185" s="411"/>
      <c r="AM185" s="411"/>
      <c r="AN185" s="411"/>
      <c r="AO185" s="411"/>
      <c r="AP185" s="411"/>
      <c r="AQ185" s="411"/>
      <c r="AR185" s="411"/>
      <c r="AS185" s="411"/>
      <c r="AT185" s="411"/>
      <c r="AU185" s="411"/>
      <c r="AV185" s="411"/>
      <c r="AW185" s="411"/>
      <c r="AX185" s="411"/>
      <c r="AY185" s="411"/>
      <c r="AZ185" s="412"/>
    </row>
    <row r="186" spans="1:52" ht="32.25" customHeight="1">
      <c r="A186" s="428" t="s">
        <v>371</v>
      </c>
      <c r="B186" s="429"/>
      <c r="C186" s="429"/>
      <c r="D186" s="429"/>
      <c r="E186" s="429"/>
      <c r="F186" s="429"/>
      <c r="G186" s="429"/>
      <c r="H186" s="429"/>
      <c r="I186" s="429"/>
      <c r="J186" s="429"/>
      <c r="K186" s="429"/>
      <c r="L186" s="429"/>
      <c r="M186" s="429"/>
      <c r="N186" s="429"/>
      <c r="O186" s="429"/>
      <c r="P186" s="429"/>
      <c r="Q186" s="429"/>
      <c r="R186" s="429"/>
      <c r="S186" s="429"/>
      <c r="T186" s="429"/>
      <c r="U186" s="429"/>
      <c r="V186" s="429"/>
      <c r="W186" s="429"/>
      <c r="X186" s="429"/>
      <c r="Y186" s="429"/>
      <c r="Z186" s="429"/>
      <c r="AA186" s="429"/>
      <c r="AB186" s="429"/>
      <c r="AC186" s="429"/>
      <c r="AD186" s="429"/>
      <c r="AE186" s="429"/>
      <c r="AF186" s="429"/>
      <c r="AG186" s="429"/>
      <c r="AH186" s="429"/>
      <c r="AI186" s="429"/>
      <c r="AJ186" s="429"/>
      <c r="AK186" s="429"/>
      <c r="AL186" s="429"/>
      <c r="AM186" s="429"/>
      <c r="AN186" s="429"/>
      <c r="AO186" s="429"/>
      <c r="AP186" s="429"/>
      <c r="AQ186" s="429"/>
      <c r="AR186" s="429"/>
      <c r="AS186" s="429"/>
      <c r="AT186" s="429"/>
      <c r="AU186" s="429"/>
      <c r="AV186" s="429"/>
      <c r="AW186" s="429"/>
      <c r="AX186" s="429"/>
      <c r="AY186" s="429"/>
      <c r="AZ186" s="430"/>
    </row>
    <row r="187" spans="1:52" ht="18.75" customHeight="1">
      <c r="A187" s="378" t="s">
        <v>364</v>
      </c>
      <c r="B187" s="369" t="s">
        <v>373</v>
      </c>
      <c r="C187" s="369" t="s">
        <v>311</v>
      </c>
      <c r="D187" s="174" t="s">
        <v>41</v>
      </c>
      <c r="E187" s="147">
        <f>E188+E189+E190</f>
        <v>22.9</v>
      </c>
      <c r="F187" s="147">
        <f>AH187</f>
        <v>0</v>
      </c>
      <c r="G187" s="175">
        <f>F187/E187</f>
        <v>0</v>
      </c>
      <c r="H187" s="168">
        <v>0</v>
      </c>
      <c r="I187" s="168">
        <v>0</v>
      </c>
      <c r="J187" s="168">
        <v>0</v>
      </c>
      <c r="K187" s="168"/>
      <c r="L187" s="168"/>
      <c r="M187" s="168"/>
      <c r="N187" s="168"/>
      <c r="O187" s="168"/>
      <c r="P187" s="168"/>
      <c r="Q187" s="168"/>
      <c r="R187" s="168"/>
      <c r="S187" s="168"/>
      <c r="T187" s="168"/>
      <c r="U187" s="168"/>
      <c r="V187" s="168"/>
      <c r="W187" s="168"/>
      <c r="X187" s="168"/>
      <c r="Y187" s="168"/>
      <c r="Z187" s="168"/>
      <c r="AA187" s="168"/>
      <c r="AB187" s="168"/>
      <c r="AC187" s="168"/>
      <c r="AD187" s="168"/>
      <c r="AE187" s="168"/>
      <c r="AF187" s="168"/>
      <c r="AG187" s="168"/>
      <c r="AH187" s="168">
        <f>AH189</f>
        <v>0</v>
      </c>
      <c r="AI187" s="181"/>
      <c r="AJ187" s="168">
        <v>22.9</v>
      </c>
      <c r="AK187" s="168"/>
      <c r="AL187" s="168"/>
      <c r="AM187" s="168"/>
      <c r="AN187" s="168"/>
      <c r="AO187" s="168"/>
      <c r="AP187" s="168"/>
      <c r="AQ187" s="168"/>
      <c r="AR187" s="168"/>
      <c r="AS187" s="168"/>
      <c r="AT187" s="168"/>
      <c r="AU187" s="168"/>
      <c r="AV187" s="168"/>
      <c r="AW187" s="147">
        <f>AW188+AW189+AW190</f>
        <v>0</v>
      </c>
      <c r="AX187" s="168"/>
      <c r="AY187" s="168"/>
      <c r="AZ187" s="372"/>
    </row>
    <row r="188" spans="1:52" ht="31.2">
      <c r="A188" s="379"/>
      <c r="B188" s="370"/>
      <c r="C188" s="370"/>
      <c r="D188" s="176" t="s">
        <v>37</v>
      </c>
      <c r="E188" s="147">
        <v>0</v>
      </c>
      <c r="F188" s="147">
        <f t="shared" ref="F188:F193" si="338">I188+L188+O188+R188+U188+X188+AA188+AF188+AK188+AP188+AS188+AX188</f>
        <v>0</v>
      </c>
      <c r="G188" s="170"/>
      <c r="H188" s="168">
        <v>0</v>
      </c>
      <c r="I188" s="168">
        <v>0</v>
      </c>
      <c r="J188" s="168">
        <v>0</v>
      </c>
      <c r="K188" s="148"/>
      <c r="L188" s="148"/>
      <c r="M188" s="171"/>
      <c r="N188" s="148"/>
      <c r="O188" s="148"/>
      <c r="P188" s="173"/>
      <c r="Q188" s="148"/>
      <c r="R188" s="148"/>
      <c r="S188" s="171"/>
      <c r="T188" s="148"/>
      <c r="U188" s="148"/>
      <c r="V188" s="171"/>
      <c r="W188" s="148"/>
      <c r="X188" s="148"/>
      <c r="Y188" s="171"/>
      <c r="Z188" s="148"/>
      <c r="AA188" s="151"/>
      <c r="AB188" s="172"/>
      <c r="AC188" s="171"/>
      <c r="AD188" s="173"/>
      <c r="AE188" s="148"/>
      <c r="AF188" s="151"/>
      <c r="AG188" s="172"/>
      <c r="AH188" s="177"/>
      <c r="AI188" s="173"/>
      <c r="AJ188" s="148"/>
      <c r="AK188" s="151"/>
      <c r="AL188" s="172"/>
      <c r="AM188" s="177"/>
      <c r="AN188" s="173"/>
      <c r="AO188" s="178"/>
      <c r="AP188" s="148"/>
      <c r="AQ188" s="148"/>
      <c r="AR188" s="276"/>
      <c r="AS188" s="149"/>
      <c r="AT188" s="172"/>
      <c r="AU188" s="177"/>
      <c r="AV188" s="173"/>
      <c r="AW188" s="147"/>
      <c r="AX188" s="150"/>
      <c r="AY188" s="173"/>
      <c r="AZ188" s="373"/>
    </row>
    <row r="189" spans="1:52" ht="64.5" customHeight="1">
      <c r="A189" s="379"/>
      <c r="B189" s="370"/>
      <c r="C189" s="370"/>
      <c r="D189" s="179" t="s">
        <v>2</v>
      </c>
      <c r="E189" s="147">
        <v>22.9</v>
      </c>
      <c r="F189" s="147">
        <f>AH189</f>
        <v>0</v>
      </c>
      <c r="G189" s="180">
        <f>F189/E189</f>
        <v>0</v>
      </c>
      <c r="H189" s="168">
        <v>0</v>
      </c>
      <c r="I189" s="168">
        <v>0</v>
      </c>
      <c r="J189" s="168">
        <v>0</v>
      </c>
      <c r="K189" s="153"/>
      <c r="L189" s="153"/>
      <c r="M189" s="154"/>
      <c r="N189" s="153"/>
      <c r="O189" s="153"/>
      <c r="P189" s="181"/>
      <c r="Q189" s="153"/>
      <c r="R189" s="153"/>
      <c r="S189" s="154"/>
      <c r="T189" s="153"/>
      <c r="U189" s="153"/>
      <c r="V189" s="154"/>
      <c r="W189" s="153"/>
      <c r="X189" s="153"/>
      <c r="Y189" s="154"/>
      <c r="Z189" s="153"/>
      <c r="AA189" s="157"/>
      <c r="AB189" s="158"/>
      <c r="AC189" s="154"/>
      <c r="AD189" s="181"/>
      <c r="AE189" s="153"/>
      <c r="AF189" s="157"/>
      <c r="AG189" s="158"/>
      <c r="AH189" s="280"/>
      <c r="AI189" s="181"/>
      <c r="AJ189" s="153">
        <v>22.9</v>
      </c>
      <c r="AK189" s="157"/>
      <c r="AL189" s="158"/>
      <c r="AM189" s="182"/>
      <c r="AN189" s="181"/>
      <c r="AO189" s="160"/>
      <c r="AP189" s="154"/>
      <c r="AQ189" s="154"/>
      <c r="AR189" s="153"/>
      <c r="AS189" s="155"/>
      <c r="AT189" s="158"/>
      <c r="AU189" s="182"/>
      <c r="AV189" s="181"/>
      <c r="AW189" s="147"/>
      <c r="AX189" s="156"/>
      <c r="AY189" s="181"/>
      <c r="AZ189" s="373"/>
    </row>
    <row r="190" spans="1:52" ht="21.75" customHeight="1">
      <c r="A190" s="379"/>
      <c r="B190" s="370"/>
      <c r="C190" s="370"/>
      <c r="D190" s="321" t="s">
        <v>284</v>
      </c>
      <c r="E190" s="147">
        <v>0</v>
      </c>
      <c r="F190" s="147">
        <f t="shared" si="338"/>
        <v>0</v>
      </c>
      <c r="G190" s="180"/>
      <c r="H190" s="168">
        <v>0</v>
      </c>
      <c r="I190" s="168">
        <v>0</v>
      </c>
      <c r="J190" s="168">
        <v>0</v>
      </c>
      <c r="K190" s="153"/>
      <c r="L190" s="153"/>
      <c r="M190" s="154"/>
      <c r="N190" s="153"/>
      <c r="O190" s="153"/>
      <c r="P190" s="181"/>
      <c r="Q190" s="153"/>
      <c r="R190" s="153"/>
      <c r="S190" s="154"/>
      <c r="T190" s="153"/>
      <c r="U190" s="153"/>
      <c r="V190" s="154"/>
      <c r="W190" s="153"/>
      <c r="X190" s="153"/>
      <c r="Y190" s="154"/>
      <c r="Z190" s="153"/>
      <c r="AA190" s="157"/>
      <c r="AB190" s="158"/>
      <c r="AC190" s="154"/>
      <c r="AD190" s="181"/>
      <c r="AE190" s="153"/>
      <c r="AF190" s="157"/>
      <c r="AG190" s="158"/>
      <c r="AH190" s="182"/>
      <c r="AI190" s="181"/>
      <c r="AJ190" s="153"/>
      <c r="AK190" s="157"/>
      <c r="AL190" s="158"/>
      <c r="AM190" s="182"/>
      <c r="AN190" s="181"/>
      <c r="AO190" s="153"/>
      <c r="AP190" s="182"/>
      <c r="AQ190" s="181"/>
      <c r="AR190" s="153"/>
      <c r="AS190" s="157"/>
      <c r="AT190" s="158"/>
      <c r="AU190" s="182"/>
      <c r="AV190" s="181"/>
      <c r="AW190" s="153"/>
      <c r="AX190" s="156"/>
      <c r="AY190" s="159"/>
      <c r="AZ190" s="373"/>
    </row>
    <row r="191" spans="1:52" ht="87.75" customHeight="1">
      <c r="A191" s="379"/>
      <c r="B191" s="370"/>
      <c r="C191" s="370"/>
      <c r="D191" s="321" t="s">
        <v>289</v>
      </c>
      <c r="E191" s="147">
        <f t="shared" ref="E191:E193" si="339">H191+K191+N191+Q191+T191+W191+Z191+AE191+AJ191+AO191+AR191+AW191</f>
        <v>0</v>
      </c>
      <c r="F191" s="147">
        <f t="shared" si="338"/>
        <v>0</v>
      </c>
      <c r="G191" s="152"/>
      <c r="H191" s="168">
        <v>0</v>
      </c>
      <c r="I191" s="168">
        <v>0</v>
      </c>
      <c r="J191" s="168">
        <v>0</v>
      </c>
      <c r="K191" s="162"/>
      <c r="L191" s="162"/>
      <c r="M191" s="161"/>
      <c r="N191" s="162"/>
      <c r="O191" s="162"/>
      <c r="P191" s="167"/>
      <c r="Q191" s="162"/>
      <c r="R191" s="162"/>
      <c r="S191" s="161"/>
      <c r="T191" s="162"/>
      <c r="U191" s="162"/>
      <c r="V191" s="161"/>
      <c r="W191" s="162"/>
      <c r="X191" s="162"/>
      <c r="Y191" s="161"/>
      <c r="Z191" s="162"/>
      <c r="AA191" s="164"/>
      <c r="AB191" s="165"/>
      <c r="AC191" s="161"/>
      <c r="AD191" s="167"/>
      <c r="AE191" s="162"/>
      <c r="AF191" s="164"/>
      <c r="AG191" s="165"/>
      <c r="AH191" s="185"/>
      <c r="AI191" s="167"/>
      <c r="AJ191" s="162"/>
      <c r="AK191" s="164"/>
      <c r="AL191" s="165"/>
      <c r="AM191" s="185"/>
      <c r="AN191" s="167"/>
      <c r="AO191" s="162"/>
      <c r="AP191" s="185"/>
      <c r="AQ191" s="167"/>
      <c r="AR191" s="162"/>
      <c r="AS191" s="166"/>
      <c r="AT191" s="165"/>
      <c r="AU191" s="185"/>
      <c r="AV191" s="167"/>
      <c r="AW191" s="162"/>
      <c r="AX191" s="163"/>
      <c r="AY191" s="167"/>
      <c r="AZ191" s="373"/>
    </row>
    <row r="192" spans="1:52" ht="21.75" customHeight="1">
      <c r="A192" s="379"/>
      <c r="B192" s="370"/>
      <c r="C192" s="370"/>
      <c r="D192" s="321" t="s">
        <v>285</v>
      </c>
      <c r="E192" s="147">
        <f t="shared" si="339"/>
        <v>0</v>
      </c>
      <c r="F192" s="147">
        <f t="shared" si="338"/>
        <v>0</v>
      </c>
      <c r="G192" s="152"/>
      <c r="H192" s="168">
        <v>0</v>
      </c>
      <c r="I192" s="168">
        <v>0</v>
      </c>
      <c r="J192" s="168">
        <v>0</v>
      </c>
      <c r="K192" s="162"/>
      <c r="L192" s="162"/>
      <c r="M192" s="161"/>
      <c r="N192" s="162"/>
      <c r="O192" s="162"/>
      <c r="P192" s="167"/>
      <c r="Q192" s="162"/>
      <c r="R192" s="162"/>
      <c r="S192" s="161"/>
      <c r="T192" s="162"/>
      <c r="U192" s="162"/>
      <c r="V192" s="161"/>
      <c r="W192" s="162"/>
      <c r="X192" s="162"/>
      <c r="Y192" s="161"/>
      <c r="Z192" s="162"/>
      <c r="AA192" s="164"/>
      <c r="AB192" s="165"/>
      <c r="AC192" s="161"/>
      <c r="AD192" s="167"/>
      <c r="AE192" s="162"/>
      <c r="AF192" s="164"/>
      <c r="AG192" s="165"/>
      <c r="AH192" s="185"/>
      <c r="AI192" s="167"/>
      <c r="AJ192" s="162"/>
      <c r="AK192" s="164"/>
      <c r="AL192" s="165"/>
      <c r="AM192" s="185"/>
      <c r="AN192" s="167"/>
      <c r="AO192" s="162"/>
      <c r="AP192" s="185"/>
      <c r="AQ192" s="167"/>
      <c r="AR192" s="162"/>
      <c r="AS192" s="166"/>
      <c r="AT192" s="165"/>
      <c r="AU192" s="185"/>
      <c r="AV192" s="167"/>
      <c r="AW192" s="162"/>
      <c r="AX192" s="163"/>
      <c r="AY192" s="167"/>
      <c r="AZ192" s="373"/>
    </row>
    <row r="193" spans="1:52" ht="33.75" customHeight="1">
      <c r="A193" s="380"/>
      <c r="B193" s="371"/>
      <c r="C193" s="371"/>
      <c r="D193" s="169" t="s">
        <v>43</v>
      </c>
      <c r="E193" s="147">
        <f t="shared" si="339"/>
        <v>0</v>
      </c>
      <c r="F193" s="147">
        <f t="shared" si="338"/>
        <v>0</v>
      </c>
      <c r="G193" s="170"/>
      <c r="H193" s="168">
        <v>0</v>
      </c>
      <c r="I193" s="168">
        <v>0</v>
      </c>
      <c r="J193" s="168">
        <v>0</v>
      </c>
      <c r="K193" s="148"/>
      <c r="L193" s="148"/>
      <c r="M193" s="171"/>
      <c r="N193" s="148"/>
      <c r="O193" s="148"/>
      <c r="P193" s="173"/>
      <c r="Q193" s="148"/>
      <c r="R193" s="148"/>
      <c r="S193" s="171"/>
      <c r="T193" s="148"/>
      <c r="U193" s="148"/>
      <c r="V193" s="171"/>
      <c r="W193" s="148"/>
      <c r="X193" s="148"/>
      <c r="Y193" s="171"/>
      <c r="Z193" s="148"/>
      <c r="AA193" s="151"/>
      <c r="AB193" s="172"/>
      <c r="AC193" s="171"/>
      <c r="AD193" s="173"/>
      <c r="AE193" s="148"/>
      <c r="AF193" s="151"/>
      <c r="AG193" s="172"/>
      <c r="AH193" s="177"/>
      <c r="AI193" s="173"/>
      <c r="AJ193" s="148"/>
      <c r="AK193" s="151"/>
      <c r="AL193" s="172"/>
      <c r="AM193" s="177"/>
      <c r="AN193" s="173"/>
      <c r="AO193" s="148"/>
      <c r="AP193" s="177"/>
      <c r="AQ193" s="173"/>
      <c r="AR193" s="148"/>
      <c r="AS193" s="149"/>
      <c r="AT193" s="172"/>
      <c r="AU193" s="177"/>
      <c r="AV193" s="173"/>
      <c r="AW193" s="148"/>
      <c r="AX193" s="148"/>
      <c r="AY193" s="173"/>
      <c r="AZ193" s="374"/>
    </row>
    <row r="194" spans="1:52" ht="18.75" customHeight="1">
      <c r="A194" s="378" t="s">
        <v>364</v>
      </c>
      <c r="B194" s="369" t="s">
        <v>372</v>
      </c>
      <c r="C194" s="369" t="s">
        <v>311</v>
      </c>
      <c r="D194" s="174" t="s">
        <v>41</v>
      </c>
      <c r="E194" s="147">
        <f>E195+E196+E197</f>
        <v>652.20990999999992</v>
      </c>
      <c r="F194" s="147">
        <f>F195+F196+F197</f>
        <v>0</v>
      </c>
      <c r="G194" s="175">
        <f>F194/E194</f>
        <v>0</v>
      </c>
      <c r="H194" s="168">
        <v>0</v>
      </c>
      <c r="I194" s="168">
        <v>0</v>
      </c>
      <c r="J194" s="168">
        <v>0</v>
      </c>
      <c r="K194" s="168"/>
      <c r="L194" s="168"/>
      <c r="M194" s="168"/>
      <c r="N194" s="168"/>
      <c r="O194" s="168"/>
      <c r="P194" s="168"/>
      <c r="Q194" s="168"/>
      <c r="R194" s="168"/>
      <c r="S194" s="168"/>
      <c r="T194" s="168"/>
      <c r="U194" s="168"/>
      <c r="V194" s="168"/>
      <c r="W194" s="168"/>
      <c r="X194" s="168"/>
      <c r="Y194" s="168"/>
      <c r="Z194" s="168"/>
      <c r="AA194" s="168"/>
      <c r="AB194" s="168"/>
      <c r="AC194" s="168"/>
      <c r="AD194" s="168"/>
      <c r="AE194" s="168">
        <f>AE195+AE196+AE197</f>
        <v>0</v>
      </c>
      <c r="AF194" s="168"/>
      <c r="AG194" s="168"/>
      <c r="AH194" s="219">
        <f>AH195+AH196+AH197</f>
        <v>0</v>
      </c>
      <c r="AI194" s="210" t="e">
        <f>AH194/AE194</f>
        <v>#DIV/0!</v>
      </c>
      <c r="AJ194" s="168"/>
      <c r="AK194" s="168"/>
      <c r="AL194" s="168"/>
      <c r="AM194" s="168"/>
      <c r="AN194" s="168"/>
      <c r="AO194" s="168"/>
      <c r="AP194" s="168"/>
      <c r="AQ194" s="168"/>
      <c r="AR194" s="168"/>
      <c r="AS194" s="168"/>
      <c r="AT194" s="168"/>
      <c r="AU194" s="168"/>
      <c r="AV194" s="168"/>
      <c r="AW194" s="147">
        <f>AW195+AW196+AW197</f>
        <v>652.20990999999992</v>
      </c>
      <c r="AX194" s="168"/>
      <c r="AY194" s="168"/>
      <c r="AZ194" s="372"/>
    </row>
    <row r="195" spans="1:52" ht="31.2">
      <c r="A195" s="379"/>
      <c r="B195" s="370"/>
      <c r="C195" s="370"/>
      <c r="D195" s="176" t="s">
        <v>37</v>
      </c>
      <c r="E195" s="147">
        <f>AW195</f>
        <v>591.80990999999995</v>
      </c>
      <c r="F195" s="147">
        <f>AH195</f>
        <v>0</v>
      </c>
      <c r="G195" s="175">
        <f t="shared" ref="G195:G197" si="340">F195/E195</f>
        <v>0</v>
      </c>
      <c r="H195" s="168">
        <v>0</v>
      </c>
      <c r="I195" s="168">
        <v>0</v>
      </c>
      <c r="J195" s="168">
        <v>0</v>
      </c>
      <c r="K195" s="148"/>
      <c r="L195" s="148"/>
      <c r="M195" s="171"/>
      <c r="N195" s="148"/>
      <c r="O195" s="148"/>
      <c r="P195" s="173"/>
      <c r="Q195" s="148"/>
      <c r="R195" s="148"/>
      <c r="S195" s="171"/>
      <c r="T195" s="148"/>
      <c r="U195" s="148"/>
      <c r="V195" s="171"/>
      <c r="W195" s="148"/>
      <c r="X195" s="148"/>
      <c r="Y195" s="171"/>
      <c r="Z195" s="148"/>
      <c r="AA195" s="151"/>
      <c r="AB195" s="172"/>
      <c r="AC195" s="171"/>
      <c r="AD195" s="173"/>
      <c r="AE195" s="148"/>
      <c r="AF195" s="151"/>
      <c r="AG195" s="172"/>
      <c r="AH195" s="281"/>
      <c r="AI195" s="210" t="e">
        <f t="shared" ref="AI195:AI197" si="341">AH195/AE195</f>
        <v>#DIV/0!</v>
      </c>
      <c r="AJ195" s="148"/>
      <c r="AK195" s="151"/>
      <c r="AL195" s="172"/>
      <c r="AM195" s="177"/>
      <c r="AN195" s="173"/>
      <c r="AO195" s="178"/>
      <c r="AP195" s="148"/>
      <c r="AQ195" s="148"/>
      <c r="AR195" s="276"/>
      <c r="AS195" s="149"/>
      <c r="AT195" s="172"/>
      <c r="AU195" s="177"/>
      <c r="AV195" s="173"/>
      <c r="AW195" s="147">
        <v>591.80990999999995</v>
      </c>
      <c r="AX195" s="150"/>
      <c r="AY195" s="173"/>
      <c r="AZ195" s="373"/>
    </row>
    <row r="196" spans="1:52" ht="64.5" customHeight="1">
      <c r="A196" s="379"/>
      <c r="B196" s="370"/>
      <c r="C196" s="370"/>
      <c r="D196" s="179" t="s">
        <v>2</v>
      </c>
      <c r="E196" s="147">
        <f t="shared" ref="E196:E197" si="342">AW196</f>
        <v>0</v>
      </c>
      <c r="F196" s="147">
        <f>AH196</f>
        <v>0</v>
      </c>
      <c r="G196" s="175" t="e">
        <f t="shared" si="340"/>
        <v>#DIV/0!</v>
      </c>
      <c r="H196" s="168">
        <v>0</v>
      </c>
      <c r="I196" s="168">
        <v>0</v>
      </c>
      <c r="J196" s="168">
        <v>0</v>
      </c>
      <c r="K196" s="153"/>
      <c r="L196" s="153"/>
      <c r="M196" s="154"/>
      <c r="N196" s="153"/>
      <c r="O196" s="153"/>
      <c r="P196" s="181"/>
      <c r="Q196" s="153"/>
      <c r="R196" s="153"/>
      <c r="S196" s="154"/>
      <c r="T196" s="153"/>
      <c r="U196" s="153"/>
      <c r="V196" s="154"/>
      <c r="W196" s="153"/>
      <c r="X196" s="153"/>
      <c r="Y196" s="154"/>
      <c r="Z196" s="153"/>
      <c r="AA196" s="157"/>
      <c r="AB196" s="158"/>
      <c r="AC196" s="154"/>
      <c r="AD196" s="181"/>
      <c r="AE196" s="153"/>
      <c r="AF196" s="157"/>
      <c r="AG196" s="158"/>
      <c r="AH196" s="280"/>
      <c r="AI196" s="210" t="e">
        <f t="shared" si="341"/>
        <v>#DIV/0!</v>
      </c>
      <c r="AJ196" s="153"/>
      <c r="AK196" s="157"/>
      <c r="AL196" s="158"/>
      <c r="AM196" s="182"/>
      <c r="AN196" s="181"/>
      <c r="AO196" s="160"/>
      <c r="AP196" s="154"/>
      <c r="AQ196" s="154"/>
      <c r="AR196" s="153"/>
      <c r="AS196" s="155"/>
      <c r="AT196" s="158"/>
      <c r="AU196" s="182"/>
      <c r="AV196" s="181"/>
      <c r="AW196" s="147"/>
      <c r="AX196" s="156"/>
      <c r="AY196" s="181"/>
      <c r="AZ196" s="373"/>
    </row>
    <row r="197" spans="1:52" ht="21.75" customHeight="1">
      <c r="A197" s="379"/>
      <c r="B197" s="370"/>
      <c r="C197" s="370"/>
      <c r="D197" s="321" t="s">
        <v>284</v>
      </c>
      <c r="E197" s="147">
        <f t="shared" si="342"/>
        <v>60.4</v>
      </c>
      <c r="F197" s="147">
        <f>AH197</f>
        <v>0</v>
      </c>
      <c r="G197" s="175">
        <f t="shared" si="340"/>
        <v>0</v>
      </c>
      <c r="H197" s="168">
        <v>0</v>
      </c>
      <c r="I197" s="168">
        <v>0</v>
      </c>
      <c r="J197" s="168">
        <v>0</v>
      </c>
      <c r="K197" s="153"/>
      <c r="L197" s="153"/>
      <c r="M197" s="154"/>
      <c r="N197" s="153"/>
      <c r="O197" s="153"/>
      <c r="P197" s="181"/>
      <c r="Q197" s="153"/>
      <c r="R197" s="153"/>
      <c r="S197" s="154"/>
      <c r="T197" s="153"/>
      <c r="U197" s="153"/>
      <c r="V197" s="154"/>
      <c r="W197" s="153"/>
      <c r="X197" s="153"/>
      <c r="Y197" s="154"/>
      <c r="Z197" s="153"/>
      <c r="AA197" s="157"/>
      <c r="AB197" s="158"/>
      <c r="AC197" s="154"/>
      <c r="AD197" s="181"/>
      <c r="AE197" s="153"/>
      <c r="AF197" s="157"/>
      <c r="AG197" s="158"/>
      <c r="AH197" s="280"/>
      <c r="AI197" s="210" t="e">
        <f t="shared" si="341"/>
        <v>#DIV/0!</v>
      </c>
      <c r="AJ197" s="153"/>
      <c r="AK197" s="157"/>
      <c r="AL197" s="158"/>
      <c r="AM197" s="182"/>
      <c r="AN197" s="181"/>
      <c r="AO197" s="153"/>
      <c r="AP197" s="182"/>
      <c r="AQ197" s="181"/>
      <c r="AR197" s="153"/>
      <c r="AS197" s="157"/>
      <c r="AT197" s="158"/>
      <c r="AU197" s="182"/>
      <c r="AV197" s="181"/>
      <c r="AW197" s="147">
        <v>60.4</v>
      </c>
      <c r="AX197" s="156"/>
      <c r="AY197" s="159"/>
      <c r="AZ197" s="373"/>
    </row>
    <row r="198" spans="1:52" ht="87.75" customHeight="1">
      <c r="A198" s="379"/>
      <c r="B198" s="370"/>
      <c r="C198" s="370"/>
      <c r="D198" s="321" t="s">
        <v>289</v>
      </c>
      <c r="E198" s="147">
        <f t="shared" ref="E198:E200" si="343">H198+K198+N198+Q198+T198+W198+Z198+AE198+AJ198+AO198+AR198+AW198</f>
        <v>0</v>
      </c>
      <c r="F198" s="147">
        <f t="shared" ref="F198:F200" si="344">I198+L198+O198+R198+U198+X198+AA198+AF198+AK198+AP198+AS198+AX198</f>
        <v>0</v>
      </c>
      <c r="G198" s="152" t="s">
        <v>328</v>
      </c>
      <c r="H198" s="168">
        <v>0</v>
      </c>
      <c r="I198" s="168">
        <v>0</v>
      </c>
      <c r="J198" s="168">
        <v>0</v>
      </c>
      <c r="K198" s="162"/>
      <c r="L198" s="162"/>
      <c r="M198" s="161"/>
      <c r="N198" s="162"/>
      <c r="O198" s="162"/>
      <c r="P198" s="167"/>
      <c r="Q198" s="162"/>
      <c r="R198" s="162"/>
      <c r="S198" s="161"/>
      <c r="T198" s="162"/>
      <c r="U198" s="162"/>
      <c r="V198" s="161"/>
      <c r="W198" s="162"/>
      <c r="X198" s="162"/>
      <c r="Y198" s="161"/>
      <c r="Z198" s="162"/>
      <c r="AA198" s="164"/>
      <c r="AB198" s="165"/>
      <c r="AC198" s="161"/>
      <c r="AD198" s="167"/>
      <c r="AE198" s="162"/>
      <c r="AF198" s="164"/>
      <c r="AG198" s="165"/>
      <c r="AH198" s="185"/>
      <c r="AI198" s="167"/>
      <c r="AJ198" s="162"/>
      <c r="AK198" s="164"/>
      <c r="AL198" s="165"/>
      <c r="AM198" s="185"/>
      <c r="AN198" s="167"/>
      <c r="AO198" s="162"/>
      <c r="AP198" s="185"/>
      <c r="AQ198" s="167"/>
      <c r="AR198" s="162"/>
      <c r="AS198" s="166"/>
      <c r="AT198" s="165"/>
      <c r="AU198" s="185"/>
      <c r="AV198" s="167"/>
      <c r="AW198" s="162"/>
      <c r="AX198" s="163"/>
      <c r="AY198" s="167"/>
      <c r="AZ198" s="373"/>
    </row>
    <row r="199" spans="1:52" ht="21.75" customHeight="1">
      <c r="A199" s="379"/>
      <c r="B199" s="370"/>
      <c r="C199" s="370"/>
      <c r="D199" s="321" t="s">
        <v>285</v>
      </c>
      <c r="E199" s="147">
        <f t="shared" si="343"/>
        <v>0</v>
      </c>
      <c r="F199" s="147">
        <f t="shared" si="344"/>
        <v>0</v>
      </c>
      <c r="G199" s="152" t="s">
        <v>328</v>
      </c>
      <c r="H199" s="168">
        <v>0</v>
      </c>
      <c r="I199" s="168">
        <v>0</v>
      </c>
      <c r="J199" s="168">
        <v>0</v>
      </c>
      <c r="K199" s="162"/>
      <c r="L199" s="162"/>
      <c r="M199" s="161"/>
      <c r="N199" s="162"/>
      <c r="O199" s="162"/>
      <c r="P199" s="167"/>
      <c r="Q199" s="162"/>
      <c r="R199" s="162"/>
      <c r="S199" s="161"/>
      <c r="T199" s="162"/>
      <c r="U199" s="162"/>
      <c r="V199" s="161"/>
      <c r="W199" s="162"/>
      <c r="X199" s="162"/>
      <c r="Y199" s="161"/>
      <c r="Z199" s="162"/>
      <c r="AA199" s="164"/>
      <c r="AB199" s="165"/>
      <c r="AC199" s="161"/>
      <c r="AD199" s="167"/>
      <c r="AE199" s="162"/>
      <c r="AF199" s="164"/>
      <c r="AG199" s="165"/>
      <c r="AH199" s="185"/>
      <c r="AI199" s="167"/>
      <c r="AJ199" s="162"/>
      <c r="AK199" s="164"/>
      <c r="AL199" s="165"/>
      <c r="AM199" s="185"/>
      <c r="AN199" s="167"/>
      <c r="AO199" s="162"/>
      <c r="AP199" s="185"/>
      <c r="AQ199" s="167"/>
      <c r="AR199" s="162"/>
      <c r="AS199" s="166"/>
      <c r="AT199" s="165"/>
      <c r="AU199" s="185"/>
      <c r="AV199" s="167"/>
      <c r="AW199" s="162"/>
      <c r="AX199" s="163"/>
      <c r="AY199" s="167"/>
      <c r="AZ199" s="373"/>
    </row>
    <row r="200" spans="1:52" ht="33.75" customHeight="1">
      <c r="A200" s="380"/>
      <c r="B200" s="371"/>
      <c r="C200" s="371"/>
      <c r="D200" s="169" t="s">
        <v>43</v>
      </c>
      <c r="E200" s="147">
        <f t="shared" si="343"/>
        <v>0</v>
      </c>
      <c r="F200" s="147">
        <f t="shared" si="344"/>
        <v>0</v>
      </c>
      <c r="G200" s="170" t="s">
        <v>328</v>
      </c>
      <c r="H200" s="168">
        <v>0</v>
      </c>
      <c r="I200" s="168">
        <v>0</v>
      </c>
      <c r="J200" s="168">
        <v>0</v>
      </c>
      <c r="K200" s="148"/>
      <c r="L200" s="148"/>
      <c r="M200" s="171"/>
      <c r="N200" s="148"/>
      <c r="O200" s="148"/>
      <c r="P200" s="173"/>
      <c r="Q200" s="148"/>
      <c r="R200" s="148"/>
      <c r="S200" s="171"/>
      <c r="T200" s="148"/>
      <c r="U200" s="148"/>
      <c r="V200" s="171"/>
      <c r="W200" s="148"/>
      <c r="X200" s="148"/>
      <c r="Y200" s="171"/>
      <c r="Z200" s="148"/>
      <c r="AA200" s="151"/>
      <c r="AB200" s="172"/>
      <c r="AC200" s="171"/>
      <c r="AD200" s="173"/>
      <c r="AE200" s="148"/>
      <c r="AF200" s="151"/>
      <c r="AG200" s="172"/>
      <c r="AH200" s="177"/>
      <c r="AI200" s="173"/>
      <c r="AJ200" s="148"/>
      <c r="AK200" s="151"/>
      <c r="AL200" s="172"/>
      <c r="AM200" s="177"/>
      <c r="AN200" s="173"/>
      <c r="AO200" s="148"/>
      <c r="AP200" s="177"/>
      <c r="AQ200" s="173"/>
      <c r="AR200" s="148"/>
      <c r="AS200" s="149"/>
      <c r="AT200" s="172"/>
      <c r="AU200" s="177"/>
      <c r="AV200" s="173"/>
      <c r="AW200" s="148"/>
      <c r="AX200" s="148"/>
      <c r="AY200" s="173"/>
      <c r="AZ200" s="374"/>
    </row>
    <row r="201" spans="1:52" ht="18.75" customHeight="1">
      <c r="A201" s="378" t="s">
        <v>364</v>
      </c>
      <c r="B201" s="369" t="s">
        <v>393</v>
      </c>
      <c r="C201" s="369" t="s">
        <v>311</v>
      </c>
      <c r="D201" s="174" t="s">
        <v>41</v>
      </c>
      <c r="E201" s="147">
        <f>E202</f>
        <v>0</v>
      </c>
      <c r="F201" s="147">
        <f t="shared" ref="F201:F207" si="345">I201+L201+O201+R201+U201+X201+AA201+AF201+AK201+AP201+AS201+AX201</f>
        <v>0</v>
      </c>
      <c r="G201" s="175" t="e">
        <f>F201/E201</f>
        <v>#DIV/0!</v>
      </c>
      <c r="H201" s="168">
        <v>0</v>
      </c>
      <c r="I201" s="168">
        <v>0</v>
      </c>
      <c r="J201" s="168">
        <v>0</v>
      </c>
      <c r="K201" s="168"/>
      <c r="L201" s="168"/>
      <c r="M201" s="168"/>
      <c r="N201" s="168"/>
      <c r="O201" s="168"/>
      <c r="P201" s="168"/>
      <c r="Q201" s="168"/>
      <c r="R201" s="168"/>
      <c r="S201" s="168"/>
      <c r="T201" s="168"/>
      <c r="U201" s="168"/>
      <c r="V201" s="168"/>
      <c r="W201" s="168"/>
      <c r="X201" s="168"/>
      <c r="Y201" s="168"/>
      <c r="Z201" s="168"/>
      <c r="AA201" s="168"/>
      <c r="AB201" s="168"/>
      <c r="AC201" s="168"/>
      <c r="AD201" s="168"/>
      <c r="AE201" s="168">
        <f>AE202+AE203+AE204</f>
        <v>0</v>
      </c>
      <c r="AF201" s="168"/>
      <c r="AG201" s="168"/>
      <c r="AH201" s="168"/>
      <c r="AI201" s="168"/>
      <c r="AJ201" s="168"/>
      <c r="AK201" s="168"/>
      <c r="AL201" s="168"/>
      <c r="AM201" s="168"/>
      <c r="AN201" s="168"/>
      <c r="AO201" s="168">
        <f>AO202</f>
        <v>0</v>
      </c>
      <c r="AP201" s="168">
        <f>AP202</f>
        <v>0</v>
      </c>
      <c r="AQ201" s="210" t="e">
        <f>AP201/AO201</f>
        <v>#DIV/0!</v>
      </c>
      <c r="AR201" s="168"/>
      <c r="AS201" s="168"/>
      <c r="AT201" s="168"/>
      <c r="AU201" s="168"/>
      <c r="AV201" s="168"/>
      <c r="AW201" s="147">
        <f>AW202</f>
        <v>0</v>
      </c>
      <c r="AX201" s="168"/>
      <c r="AY201" s="168"/>
      <c r="AZ201" s="372"/>
    </row>
    <row r="202" spans="1:52" ht="31.2">
      <c r="A202" s="379"/>
      <c r="B202" s="370"/>
      <c r="C202" s="370"/>
      <c r="D202" s="176" t="s">
        <v>37</v>
      </c>
      <c r="E202" s="147">
        <v>0</v>
      </c>
      <c r="F202" s="147">
        <f>I202+L202+O202+R202+U202+X202+AA202+AF202+AK202+AP202+AS202+AX202</f>
        <v>0</v>
      </c>
      <c r="G202" s="284" t="e">
        <f>F202/E202</f>
        <v>#DIV/0!</v>
      </c>
      <c r="H202" s="168">
        <v>0</v>
      </c>
      <c r="I202" s="168">
        <v>0</v>
      </c>
      <c r="J202" s="168">
        <v>0</v>
      </c>
      <c r="K202" s="148"/>
      <c r="L202" s="148"/>
      <c r="M202" s="171"/>
      <c r="N202" s="148"/>
      <c r="O202" s="148"/>
      <c r="P202" s="173"/>
      <c r="Q202" s="148"/>
      <c r="R202" s="148"/>
      <c r="S202" s="171"/>
      <c r="T202" s="148"/>
      <c r="U202" s="148"/>
      <c r="V202" s="171"/>
      <c r="W202" s="148"/>
      <c r="X202" s="148"/>
      <c r="Y202" s="171"/>
      <c r="Z202" s="148"/>
      <c r="AA202" s="151"/>
      <c r="AB202" s="172"/>
      <c r="AC202" s="171"/>
      <c r="AD202" s="173"/>
      <c r="AE202" s="148"/>
      <c r="AF202" s="151"/>
      <c r="AG202" s="172"/>
      <c r="AH202" s="177"/>
      <c r="AI202" s="173"/>
      <c r="AJ202" s="148"/>
      <c r="AK202" s="151"/>
      <c r="AL202" s="172"/>
      <c r="AM202" s="177"/>
      <c r="AN202" s="173"/>
      <c r="AO202" s="148"/>
      <c r="AP202" s="148"/>
      <c r="AQ202" s="171" t="e">
        <f>AP202/AO202</f>
        <v>#DIV/0!</v>
      </c>
      <c r="AR202" s="276"/>
      <c r="AS202" s="149"/>
      <c r="AT202" s="172"/>
      <c r="AU202" s="177"/>
      <c r="AV202" s="173"/>
      <c r="AW202" s="147"/>
      <c r="AX202" s="150"/>
      <c r="AY202" s="173"/>
      <c r="AZ202" s="373"/>
    </row>
    <row r="203" spans="1:52" ht="64.5" customHeight="1">
      <c r="A203" s="379"/>
      <c r="B203" s="370"/>
      <c r="C203" s="370"/>
      <c r="D203" s="179" t="s">
        <v>2</v>
      </c>
      <c r="E203" s="147" t="s">
        <v>328</v>
      </c>
      <c r="F203" s="147">
        <f t="shared" si="345"/>
        <v>0</v>
      </c>
      <c r="G203" s="180"/>
      <c r="H203" s="168">
        <v>0</v>
      </c>
      <c r="I203" s="168">
        <v>0</v>
      </c>
      <c r="J203" s="168">
        <v>0</v>
      </c>
      <c r="K203" s="153"/>
      <c r="L203" s="153"/>
      <c r="M203" s="154"/>
      <c r="N203" s="153"/>
      <c r="O203" s="153"/>
      <c r="P203" s="181"/>
      <c r="Q203" s="153"/>
      <c r="R203" s="153"/>
      <c r="S203" s="154"/>
      <c r="T203" s="153"/>
      <c r="U203" s="153"/>
      <c r="V203" s="154"/>
      <c r="W203" s="153"/>
      <c r="X203" s="153"/>
      <c r="Y203" s="154"/>
      <c r="Z203" s="153"/>
      <c r="AA203" s="157"/>
      <c r="AB203" s="158"/>
      <c r="AC203" s="154"/>
      <c r="AD203" s="181"/>
      <c r="AE203" s="153"/>
      <c r="AF203" s="157"/>
      <c r="AG203" s="158"/>
      <c r="AH203" s="182"/>
      <c r="AI203" s="181"/>
      <c r="AJ203" s="153"/>
      <c r="AK203" s="157"/>
      <c r="AL203" s="158"/>
      <c r="AM203" s="182"/>
      <c r="AN203" s="181"/>
      <c r="AO203" s="160"/>
      <c r="AP203" s="154"/>
      <c r="AQ203" s="154"/>
      <c r="AR203" s="153"/>
      <c r="AS203" s="155"/>
      <c r="AT203" s="158"/>
      <c r="AU203" s="182"/>
      <c r="AV203" s="181"/>
      <c r="AW203" s="147"/>
      <c r="AX203" s="156"/>
      <c r="AY203" s="181"/>
      <c r="AZ203" s="373"/>
    </row>
    <row r="204" spans="1:52" ht="21.75" customHeight="1">
      <c r="A204" s="379"/>
      <c r="B204" s="370"/>
      <c r="C204" s="370"/>
      <c r="D204" s="321" t="s">
        <v>284</v>
      </c>
      <c r="E204" s="147" t="s">
        <v>328</v>
      </c>
      <c r="F204" s="147">
        <f t="shared" si="345"/>
        <v>0</v>
      </c>
      <c r="G204" s="180"/>
      <c r="H204" s="168">
        <v>0</v>
      </c>
      <c r="I204" s="168">
        <v>0</v>
      </c>
      <c r="J204" s="168">
        <v>0</v>
      </c>
      <c r="K204" s="153"/>
      <c r="L204" s="153"/>
      <c r="M204" s="154"/>
      <c r="N204" s="153"/>
      <c r="O204" s="153"/>
      <c r="P204" s="181"/>
      <c r="Q204" s="153"/>
      <c r="R204" s="153"/>
      <c r="S204" s="154"/>
      <c r="T204" s="153"/>
      <c r="U204" s="153"/>
      <c r="V204" s="154"/>
      <c r="W204" s="153"/>
      <c r="X204" s="153"/>
      <c r="Y204" s="154"/>
      <c r="Z204" s="153"/>
      <c r="AA204" s="157"/>
      <c r="AB204" s="158"/>
      <c r="AC204" s="154"/>
      <c r="AD204" s="181"/>
      <c r="AE204" s="153"/>
      <c r="AF204" s="157"/>
      <c r="AG204" s="158"/>
      <c r="AH204" s="182"/>
      <c r="AI204" s="181"/>
      <c r="AJ204" s="153"/>
      <c r="AK204" s="157"/>
      <c r="AL204" s="158"/>
      <c r="AM204" s="182"/>
      <c r="AN204" s="181"/>
      <c r="AO204" s="153"/>
      <c r="AP204" s="182"/>
      <c r="AQ204" s="181"/>
      <c r="AR204" s="153"/>
      <c r="AS204" s="157"/>
      <c r="AT204" s="158"/>
      <c r="AU204" s="182"/>
      <c r="AV204" s="181"/>
      <c r="AW204" s="147"/>
      <c r="AX204" s="156"/>
      <c r="AY204" s="159"/>
      <c r="AZ204" s="373"/>
    </row>
    <row r="205" spans="1:52" ht="87.75" customHeight="1">
      <c r="A205" s="379"/>
      <c r="B205" s="370"/>
      <c r="C205" s="370"/>
      <c r="D205" s="321" t="s">
        <v>289</v>
      </c>
      <c r="E205" s="147">
        <f t="shared" ref="E205:E207" si="346">H205+K205+N205+Q205+T205+W205+Z205+AE205+AJ205+AO205+AR205+AW205</f>
        <v>0</v>
      </c>
      <c r="F205" s="147">
        <f t="shared" si="345"/>
        <v>0</v>
      </c>
      <c r="G205" s="152"/>
      <c r="H205" s="168">
        <v>0</v>
      </c>
      <c r="I205" s="168">
        <v>0</v>
      </c>
      <c r="J205" s="168">
        <v>0</v>
      </c>
      <c r="K205" s="162"/>
      <c r="L205" s="162"/>
      <c r="M205" s="161"/>
      <c r="N205" s="162"/>
      <c r="O205" s="162"/>
      <c r="P205" s="167"/>
      <c r="Q205" s="162"/>
      <c r="R205" s="162"/>
      <c r="S205" s="161"/>
      <c r="T205" s="162"/>
      <c r="U205" s="162"/>
      <c r="V205" s="161"/>
      <c r="W205" s="162"/>
      <c r="X205" s="162"/>
      <c r="Y205" s="161"/>
      <c r="Z205" s="162"/>
      <c r="AA205" s="164"/>
      <c r="AB205" s="165"/>
      <c r="AC205" s="161"/>
      <c r="AD205" s="167"/>
      <c r="AE205" s="162"/>
      <c r="AF205" s="164"/>
      <c r="AG205" s="165"/>
      <c r="AH205" s="185"/>
      <c r="AI205" s="167"/>
      <c r="AJ205" s="162"/>
      <c r="AK205" s="164"/>
      <c r="AL205" s="165"/>
      <c r="AM205" s="185"/>
      <c r="AN205" s="167"/>
      <c r="AO205" s="162"/>
      <c r="AP205" s="185"/>
      <c r="AQ205" s="167"/>
      <c r="AR205" s="162"/>
      <c r="AS205" s="166"/>
      <c r="AT205" s="165"/>
      <c r="AU205" s="185"/>
      <c r="AV205" s="167"/>
      <c r="AW205" s="162"/>
      <c r="AX205" s="163"/>
      <c r="AY205" s="167"/>
      <c r="AZ205" s="373"/>
    </row>
    <row r="206" spans="1:52" ht="21.75" customHeight="1">
      <c r="A206" s="379"/>
      <c r="B206" s="370"/>
      <c r="C206" s="370"/>
      <c r="D206" s="321" t="s">
        <v>285</v>
      </c>
      <c r="E206" s="147">
        <f t="shared" si="346"/>
        <v>0</v>
      </c>
      <c r="F206" s="147">
        <f t="shared" si="345"/>
        <v>0</v>
      </c>
      <c r="G206" s="152"/>
      <c r="H206" s="168">
        <v>0</v>
      </c>
      <c r="I206" s="168">
        <v>0</v>
      </c>
      <c r="J206" s="168">
        <v>0</v>
      </c>
      <c r="K206" s="162"/>
      <c r="L206" s="162"/>
      <c r="M206" s="161"/>
      <c r="N206" s="162"/>
      <c r="O206" s="162"/>
      <c r="P206" s="167"/>
      <c r="Q206" s="162"/>
      <c r="R206" s="162"/>
      <c r="S206" s="161"/>
      <c r="T206" s="162"/>
      <c r="U206" s="162"/>
      <c r="V206" s="161"/>
      <c r="W206" s="162"/>
      <c r="X206" s="162"/>
      <c r="Y206" s="161"/>
      <c r="Z206" s="162"/>
      <c r="AA206" s="164"/>
      <c r="AB206" s="165"/>
      <c r="AC206" s="161"/>
      <c r="AD206" s="167"/>
      <c r="AE206" s="162"/>
      <c r="AF206" s="164"/>
      <c r="AG206" s="165"/>
      <c r="AH206" s="185"/>
      <c r="AI206" s="167"/>
      <c r="AJ206" s="162"/>
      <c r="AK206" s="164"/>
      <c r="AL206" s="165"/>
      <c r="AM206" s="185"/>
      <c r="AN206" s="167"/>
      <c r="AO206" s="162"/>
      <c r="AP206" s="185"/>
      <c r="AQ206" s="167"/>
      <c r="AR206" s="162"/>
      <c r="AS206" s="166"/>
      <c r="AT206" s="165"/>
      <c r="AU206" s="185"/>
      <c r="AV206" s="167"/>
      <c r="AW206" s="162"/>
      <c r="AX206" s="163"/>
      <c r="AY206" s="167"/>
      <c r="AZ206" s="373"/>
    </row>
    <row r="207" spans="1:52" ht="33.75" customHeight="1">
      <c r="A207" s="380"/>
      <c r="B207" s="371"/>
      <c r="C207" s="371"/>
      <c r="D207" s="169" t="s">
        <v>43</v>
      </c>
      <c r="E207" s="147">
        <f t="shared" si="346"/>
        <v>0</v>
      </c>
      <c r="F207" s="147">
        <f t="shared" si="345"/>
        <v>0</v>
      </c>
      <c r="G207" s="170"/>
      <c r="H207" s="168">
        <v>0</v>
      </c>
      <c r="I207" s="168">
        <v>0</v>
      </c>
      <c r="J207" s="168">
        <v>0</v>
      </c>
      <c r="K207" s="148"/>
      <c r="L207" s="148"/>
      <c r="M207" s="171"/>
      <c r="N207" s="148"/>
      <c r="O207" s="148"/>
      <c r="P207" s="173"/>
      <c r="Q207" s="148"/>
      <c r="R207" s="148"/>
      <c r="S207" s="171"/>
      <c r="T207" s="148"/>
      <c r="U207" s="148"/>
      <c r="V207" s="171"/>
      <c r="W207" s="148"/>
      <c r="X207" s="148"/>
      <c r="Y207" s="171"/>
      <c r="Z207" s="148"/>
      <c r="AA207" s="151"/>
      <c r="AB207" s="172"/>
      <c r="AC207" s="171"/>
      <c r="AD207" s="173"/>
      <c r="AE207" s="148"/>
      <c r="AF207" s="151"/>
      <c r="AG207" s="172"/>
      <c r="AH207" s="177"/>
      <c r="AI207" s="173"/>
      <c r="AJ207" s="148"/>
      <c r="AK207" s="151"/>
      <c r="AL207" s="172"/>
      <c r="AM207" s="177"/>
      <c r="AN207" s="173"/>
      <c r="AO207" s="148"/>
      <c r="AP207" s="177"/>
      <c r="AQ207" s="173"/>
      <c r="AR207" s="148"/>
      <c r="AS207" s="149"/>
      <c r="AT207" s="172"/>
      <c r="AU207" s="177"/>
      <c r="AV207" s="173"/>
      <c r="AW207" s="148"/>
      <c r="AX207" s="148"/>
      <c r="AY207" s="173"/>
      <c r="AZ207" s="374"/>
    </row>
    <row r="208" spans="1:52" ht="18.75" customHeight="1">
      <c r="A208" s="393" t="s">
        <v>312</v>
      </c>
      <c r="B208" s="402"/>
      <c r="C208" s="403"/>
      <c r="D208" s="174" t="s">
        <v>41</v>
      </c>
      <c r="E208" s="147">
        <f>E209+E210+E211</f>
        <v>675.1099099999999</v>
      </c>
      <c r="F208" s="147">
        <f>F209+F210+F211</f>
        <v>0</v>
      </c>
      <c r="G208" s="175">
        <f>F208/E208</f>
        <v>0</v>
      </c>
      <c r="H208" s="168">
        <v>0</v>
      </c>
      <c r="I208" s="168">
        <v>0</v>
      </c>
      <c r="J208" s="168">
        <v>0</v>
      </c>
      <c r="K208" s="147">
        <f>K209+K210+K211</f>
        <v>0</v>
      </c>
      <c r="L208" s="147">
        <f>L209+L210+L211</f>
        <v>0</v>
      </c>
      <c r="M208" s="168"/>
      <c r="N208" s="147">
        <f>N209+N210+N211</f>
        <v>0</v>
      </c>
      <c r="O208" s="147">
        <f>O209+O210+O211</f>
        <v>0</v>
      </c>
      <c r="P208" s="168"/>
      <c r="Q208" s="147">
        <f>Q209+Q210+Q211</f>
        <v>0</v>
      </c>
      <c r="R208" s="147">
        <f>R209+R210+R211</f>
        <v>0</v>
      </c>
      <c r="S208" s="168"/>
      <c r="T208" s="147">
        <f>T209+T210+T211</f>
        <v>0</v>
      </c>
      <c r="U208" s="147">
        <f>U209+U210+U211</f>
        <v>0</v>
      </c>
      <c r="V208" s="168"/>
      <c r="W208" s="147">
        <f>W209+W210+W211</f>
        <v>0</v>
      </c>
      <c r="X208" s="147">
        <f>X209+X210+X211</f>
        <v>0</v>
      </c>
      <c r="Y208" s="168"/>
      <c r="Z208" s="147">
        <f t="shared" ref="Z208:AC208" si="347">Z209+Z210+Z211</f>
        <v>0</v>
      </c>
      <c r="AA208" s="147">
        <f t="shared" si="347"/>
        <v>0</v>
      </c>
      <c r="AB208" s="147">
        <f t="shared" si="347"/>
        <v>0</v>
      </c>
      <c r="AC208" s="147">
        <f t="shared" si="347"/>
        <v>0</v>
      </c>
      <c r="AD208" s="168"/>
      <c r="AE208" s="147">
        <f t="shared" ref="AE208:AH208" si="348">AE209+AE210+AE211</f>
        <v>0</v>
      </c>
      <c r="AF208" s="147">
        <f t="shared" si="348"/>
        <v>0</v>
      </c>
      <c r="AG208" s="147">
        <f t="shared" si="348"/>
        <v>0</v>
      </c>
      <c r="AH208" s="147">
        <f t="shared" si="348"/>
        <v>0</v>
      </c>
      <c r="AI208" s="168"/>
      <c r="AJ208" s="147">
        <f t="shared" ref="AJ208" si="349">AJ209+AJ210+AJ211</f>
        <v>22.9</v>
      </c>
      <c r="AK208" s="147">
        <f t="shared" ref="AK208:AM208" si="350">AK209+AK210+AK211</f>
        <v>0</v>
      </c>
      <c r="AL208" s="147">
        <f t="shared" si="350"/>
        <v>0</v>
      </c>
      <c r="AM208" s="147">
        <f t="shared" si="350"/>
        <v>0</v>
      </c>
      <c r="AN208" s="168"/>
      <c r="AO208" s="147">
        <f t="shared" ref="AO208" si="351">AO209+AO210+AO211</f>
        <v>0</v>
      </c>
      <c r="AP208" s="147">
        <f>AP209+AP210+AP211</f>
        <v>0</v>
      </c>
      <c r="AQ208" s="210" t="e">
        <f>AP208/AO208</f>
        <v>#DIV/0!</v>
      </c>
      <c r="AR208" s="147">
        <f t="shared" ref="AR208:AU208" si="352">AR209+AR210+AR211</f>
        <v>0</v>
      </c>
      <c r="AS208" s="147">
        <f t="shared" si="352"/>
        <v>0</v>
      </c>
      <c r="AT208" s="147">
        <f t="shared" si="352"/>
        <v>0</v>
      </c>
      <c r="AU208" s="147">
        <f t="shared" si="352"/>
        <v>0</v>
      </c>
      <c r="AV208" s="168"/>
      <c r="AW208" s="147">
        <f>AW209+AW210+AW211</f>
        <v>652.20990999999992</v>
      </c>
      <c r="AX208" s="147">
        <f>AX209+AX210+AX211</f>
        <v>0</v>
      </c>
      <c r="AY208" s="168"/>
      <c r="AZ208" s="372"/>
    </row>
    <row r="209" spans="1:52" ht="31.2">
      <c r="A209" s="396"/>
      <c r="B209" s="404"/>
      <c r="C209" s="405"/>
      <c r="D209" s="176" t="s">
        <v>37</v>
      </c>
      <c r="E209" s="147">
        <f>E195+E188+E202</f>
        <v>591.80990999999995</v>
      </c>
      <c r="F209" s="147">
        <f>F195+F188+F202</f>
        <v>0</v>
      </c>
      <c r="G209" s="175">
        <f t="shared" ref="G209:G211" si="353">F209/E209</f>
        <v>0</v>
      </c>
      <c r="H209" s="168">
        <v>0</v>
      </c>
      <c r="I209" s="168">
        <v>0</v>
      </c>
      <c r="J209" s="168">
        <v>0</v>
      </c>
      <c r="K209" s="147">
        <f>K195+K188</f>
        <v>0</v>
      </c>
      <c r="L209" s="147">
        <f>L195+L188</f>
        <v>0</v>
      </c>
      <c r="M209" s="148"/>
      <c r="N209" s="147">
        <f>N195+N188</f>
        <v>0</v>
      </c>
      <c r="O209" s="147">
        <f>O195+O188</f>
        <v>0</v>
      </c>
      <c r="P209" s="148"/>
      <c r="Q209" s="147">
        <f>Q195+Q188</f>
        <v>0</v>
      </c>
      <c r="R209" s="147">
        <f>R195+R188</f>
        <v>0</v>
      </c>
      <c r="S209" s="148"/>
      <c r="T209" s="147">
        <f>T195+T188</f>
        <v>0</v>
      </c>
      <c r="U209" s="147">
        <f>U195+U188</f>
        <v>0</v>
      </c>
      <c r="V209" s="148"/>
      <c r="W209" s="147">
        <f>W195+W188</f>
        <v>0</v>
      </c>
      <c r="X209" s="147">
        <f>X195+X188</f>
        <v>0</v>
      </c>
      <c r="Y209" s="148"/>
      <c r="Z209" s="147">
        <f t="shared" ref="Z209:AC209" si="354">Z195+Z188</f>
        <v>0</v>
      </c>
      <c r="AA209" s="147">
        <f t="shared" si="354"/>
        <v>0</v>
      </c>
      <c r="AB209" s="147">
        <f t="shared" si="354"/>
        <v>0</v>
      </c>
      <c r="AC209" s="147">
        <f t="shared" si="354"/>
        <v>0</v>
      </c>
      <c r="AD209" s="148"/>
      <c r="AE209" s="147">
        <f t="shared" ref="AE209:AH209" si="355">AE195+AE188</f>
        <v>0</v>
      </c>
      <c r="AF209" s="147">
        <f t="shared" si="355"/>
        <v>0</v>
      </c>
      <c r="AG209" s="147">
        <f t="shared" si="355"/>
        <v>0</v>
      </c>
      <c r="AH209" s="147">
        <f t="shared" si="355"/>
        <v>0</v>
      </c>
      <c r="AI209" s="148"/>
      <c r="AJ209" s="147">
        <f t="shared" ref="AJ209" si="356">AJ195+AJ188</f>
        <v>0</v>
      </c>
      <c r="AK209" s="147">
        <f t="shared" ref="AK209:AM209" si="357">AK195+AK188</f>
        <v>0</v>
      </c>
      <c r="AL209" s="147">
        <f t="shared" si="357"/>
        <v>0</v>
      </c>
      <c r="AM209" s="147">
        <f t="shared" si="357"/>
        <v>0</v>
      </c>
      <c r="AN209" s="148"/>
      <c r="AO209" s="147">
        <f>AO188+AO195+AO202</f>
        <v>0</v>
      </c>
      <c r="AP209" s="147">
        <f>AP188+AP195+AP202</f>
        <v>0</v>
      </c>
      <c r="AQ209" s="171" t="e">
        <f>AP209/AO209</f>
        <v>#DIV/0!</v>
      </c>
      <c r="AR209" s="147">
        <f t="shared" ref="AR209:AU209" si="358">AR195+AR188</f>
        <v>0</v>
      </c>
      <c r="AS209" s="147">
        <f t="shared" si="358"/>
        <v>0</v>
      </c>
      <c r="AT209" s="147">
        <f t="shared" si="358"/>
        <v>0</v>
      </c>
      <c r="AU209" s="147">
        <f t="shared" si="358"/>
        <v>0</v>
      </c>
      <c r="AV209" s="148"/>
      <c r="AW209" s="147">
        <f>AW195+AW188</f>
        <v>591.80990999999995</v>
      </c>
      <c r="AX209" s="147">
        <f>AX195+AX188</f>
        <v>0</v>
      </c>
      <c r="AY209" s="148"/>
      <c r="AZ209" s="373"/>
    </row>
    <row r="210" spans="1:52" ht="64.5" customHeight="1">
      <c r="A210" s="396"/>
      <c r="B210" s="404"/>
      <c r="C210" s="405"/>
      <c r="D210" s="179" t="s">
        <v>2</v>
      </c>
      <c r="E210" s="147">
        <f t="shared" ref="E210:F214" si="359">E196+E189</f>
        <v>22.9</v>
      </c>
      <c r="F210" s="147">
        <f t="shared" si="359"/>
        <v>0</v>
      </c>
      <c r="G210" s="175">
        <f t="shared" si="353"/>
        <v>0</v>
      </c>
      <c r="H210" s="168">
        <v>0</v>
      </c>
      <c r="I210" s="168">
        <v>0</v>
      </c>
      <c r="J210" s="168">
        <v>0</v>
      </c>
      <c r="K210" s="147">
        <f t="shared" ref="K210:L210" si="360">K196+K189</f>
        <v>0</v>
      </c>
      <c r="L210" s="147">
        <f t="shared" si="360"/>
        <v>0</v>
      </c>
      <c r="M210" s="148"/>
      <c r="N210" s="147">
        <f t="shared" ref="N210:O210" si="361">N196+N189</f>
        <v>0</v>
      </c>
      <c r="O210" s="147">
        <f t="shared" si="361"/>
        <v>0</v>
      </c>
      <c r="P210" s="148"/>
      <c r="Q210" s="147">
        <f t="shared" ref="Q210:R210" si="362">Q196+Q189</f>
        <v>0</v>
      </c>
      <c r="R210" s="147">
        <f t="shared" si="362"/>
        <v>0</v>
      </c>
      <c r="S210" s="148"/>
      <c r="T210" s="147">
        <f t="shared" ref="T210:U210" si="363">T196+T189</f>
        <v>0</v>
      </c>
      <c r="U210" s="147">
        <f t="shared" si="363"/>
        <v>0</v>
      </c>
      <c r="V210" s="148"/>
      <c r="W210" s="147">
        <f t="shared" ref="W210:X210" si="364">W196+W189</f>
        <v>0</v>
      </c>
      <c r="X210" s="147">
        <f t="shared" si="364"/>
        <v>0</v>
      </c>
      <c r="Y210" s="148"/>
      <c r="Z210" s="147">
        <f t="shared" ref="Z210:AC210" si="365">Z196+Z189</f>
        <v>0</v>
      </c>
      <c r="AA210" s="147">
        <f t="shared" si="365"/>
        <v>0</v>
      </c>
      <c r="AB210" s="147">
        <f t="shared" si="365"/>
        <v>0</v>
      </c>
      <c r="AC210" s="147">
        <f t="shared" si="365"/>
        <v>0</v>
      </c>
      <c r="AD210" s="148"/>
      <c r="AE210" s="147">
        <f t="shared" ref="AE210:AH210" si="366">AE196+AE189</f>
        <v>0</v>
      </c>
      <c r="AF210" s="147">
        <f t="shared" si="366"/>
        <v>0</v>
      </c>
      <c r="AG210" s="147">
        <f t="shared" si="366"/>
        <v>0</v>
      </c>
      <c r="AH210" s="147">
        <f t="shared" si="366"/>
        <v>0</v>
      </c>
      <c r="AI210" s="148"/>
      <c r="AJ210" s="147">
        <f t="shared" ref="AJ210" si="367">AJ196+AJ189</f>
        <v>22.9</v>
      </c>
      <c r="AK210" s="147">
        <f t="shared" ref="AK210:AM210" si="368">AK196+AK189</f>
        <v>0</v>
      </c>
      <c r="AL210" s="147">
        <f t="shared" si="368"/>
        <v>0</v>
      </c>
      <c r="AM210" s="147">
        <f t="shared" si="368"/>
        <v>0</v>
      </c>
      <c r="AN210" s="148"/>
      <c r="AO210" s="147">
        <f t="shared" ref="AO210" si="369">AO196+AO189</f>
        <v>0</v>
      </c>
      <c r="AP210" s="147">
        <f t="shared" ref="AP210" si="370">AP196+AP189</f>
        <v>0</v>
      </c>
      <c r="AQ210" s="148"/>
      <c r="AR210" s="147">
        <f t="shared" ref="AR210:AU210" si="371">AR196+AR189</f>
        <v>0</v>
      </c>
      <c r="AS210" s="147">
        <f t="shared" si="371"/>
        <v>0</v>
      </c>
      <c r="AT210" s="147">
        <f t="shared" si="371"/>
        <v>0</v>
      </c>
      <c r="AU210" s="147">
        <f t="shared" si="371"/>
        <v>0</v>
      </c>
      <c r="AV210" s="148"/>
      <c r="AW210" s="147">
        <f t="shared" ref="AW210:AX210" si="372">AW196+AW189</f>
        <v>0</v>
      </c>
      <c r="AX210" s="147">
        <f t="shared" si="372"/>
        <v>0</v>
      </c>
      <c r="AY210" s="148"/>
      <c r="AZ210" s="373"/>
    </row>
    <row r="211" spans="1:52" ht="21.75" customHeight="1">
      <c r="A211" s="396"/>
      <c r="B211" s="404"/>
      <c r="C211" s="405"/>
      <c r="D211" s="321" t="s">
        <v>284</v>
      </c>
      <c r="E211" s="147">
        <f t="shared" si="359"/>
        <v>60.4</v>
      </c>
      <c r="F211" s="147">
        <f t="shared" si="359"/>
        <v>0</v>
      </c>
      <c r="G211" s="175">
        <f t="shared" si="353"/>
        <v>0</v>
      </c>
      <c r="H211" s="168">
        <v>0</v>
      </c>
      <c r="I211" s="168">
        <v>0</v>
      </c>
      <c r="J211" s="168">
        <v>0</v>
      </c>
      <c r="K211" s="147">
        <f t="shared" ref="K211:L211" si="373">K197+K190</f>
        <v>0</v>
      </c>
      <c r="L211" s="147">
        <f t="shared" si="373"/>
        <v>0</v>
      </c>
      <c r="M211" s="148"/>
      <c r="N211" s="147">
        <f t="shared" ref="N211:O211" si="374">N197+N190</f>
        <v>0</v>
      </c>
      <c r="O211" s="147">
        <f t="shared" si="374"/>
        <v>0</v>
      </c>
      <c r="P211" s="148"/>
      <c r="Q211" s="147">
        <f t="shared" ref="Q211:R211" si="375">Q197+Q190</f>
        <v>0</v>
      </c>
      <c r="R211" s="147">
        <f t="shared" si="375"/>
        <v>0</v>
      </c>
      <c r="S211" s="148"/>
      <c r="T211" s="147">
        <f t="shared" ref="T211:U211" si="376">T197+T190</f>
        <v>0</v>
      </c>
      <c r="U211" s="147">
        <f t="shared" si="376"/>
        <v>0</v>
      </c>
      <c r="V211" s="148"/>
      <c r="W211" s="147">
        <f t="shared" ref="W211:X211" si="377">W197+W190</f>
        <v>0</v>
      </c>
      <c r="X211" s="147">
        <f t="shared" si="377"/>
        <v>0</v>
      </c>
      <c r="Y211" s="148"/>
      <c r="Z211" s="147">
        <f t="shared" ref="Z211:AC211" si="378">Z197+Z190</f>
        <v>0</v>
      </c>
      <c r="AA211" s="147">
        <f t="shared" si="378"/>
        <v>0</v>
      </c>
      <c r="AB211" s="147">
        <f t="shared" si="378"/>
        <v>0</v>
      </c>
      <c r="AC211" s="147">
        <f t="shared" si="378"/>
        <v>0</v>
      </c>
      <c r="AD211" s="148"/>
      <c r="AE211" s="147">
        <f t="shared" ref="AE211:AH211" si="379">AE197+AE190</f>
        <v>0</v>
      </c>
      <c r="AF211" s="147">
        <f t="shared" si="379"/>
        <v>0</v>
      </c>
      <c r="AG211" s="147">
        <f t="shared" si="379"/>
        <v>0</v>
      </c>
      <c r="AH211" s="147">
        <f t="shared" si="379"/>
        <v>0</v>
      </c>
      <c r="AI211" s="148"/>
      <c r="AJ211" s="147">
        <f t="shared" ref="AJ211" si="380">AJ197+AJ190</f>
        <v>0</v>
      </c>
      <c r="AK211" s="147">
        <f t="shared" ref="AK211:AM211" si="381">AK197+AK190</f>
        <v>0</v>
      </c>
      <c r="AL211" s="147">
        <f t="shared" si="381"/>
        <v>0</v>
      </c>
      <c r="AM211" s="147">
        <f t="shared" si="381"/>
        <v>0</v>
      </c>
      <c r="AN211" s="148"/>
      <c r="AO211" s="147">
        <f t="shared" ref="AO211" si="382">AO197+AO190</f>
        <v>0</v>
      </c>
      <c r="AP211" s="147">
        <f t="shared" ref="AP211" si="383">AP197+AP190</f>
        <v>0</v>
      </c>
      <c r="AQ211" s="148"/>
      <c r="AR211" s="147">
        <f t="shared" ref="AR211:AU211" si="384">AR197+AR190</f>
        <v>0</v>
      </c>
      <c r="AS211" s="147">
        <f t="shared" si="384"/>
        <v>0</v>
      </c>
      <c r="AT211" s="147">
        <f t="shared" si="384"/>
        <v>0</v>
      </c>
      <c r="AU211" s="147">
        <f t="shared" si="384"/>
        <v>0</v>
      </c>
      <c r="AV211" s="148"/>
      <c r="AW211" s="147">
        <f t="shared" ref="AW211:AX211" si="385">AW197+AW190</f>
        <v>60.4</v>
      </c>
      <c r="AX211" s="147">
        <f t="shared" si="385"/>
        <v>0</v>
      </c>
      <c r="AY211" s="148"/>
      <c r="AZ211" s="373"/>
    </row>
    <row r="212" spans="1:52" ht="87.75" customHeight="1">
      <c r="A212" s="396"/>
      <c r="B212" s="404"/>
      <c r="C212" s="405"/>
      <c r="D212" s="321" t="s">
        <v>289</v>
      </c>
      <c r="E212" s="147">
        <f t="shared" si="359"/>
        <v>0</v>
      </c>
      <c r="F212" s="147">
        <f t="shared" si="359"/>
        <v>0</v>
      </c>
      <c r="G212" s="152"/>
      <c r="H212" s="168">
        <v>0</v>
      </c>
      <c r="I212" s="168">
        <v>0</v>
      </c>
      <c r="J212" s="168">
        <v>0</v>
      </c>
      <c r="K212" s="147">
        <f t="shared" ref="K212:L212" si="386">K198+K191</f>
        <v>0</v>
      </c>
      <c r="L212" s="147">
        <f t="shared" si="386"/>
        <v>0</v>
      </c>
      <c r="M212" s="148"/>
      <c r="N212" s="147">
        <f t="shared" ref="N212:O212" si="387">N198+N191</f>
        <v>0</v>
      </c>
      <c r="O212" s="147">
        <f t="shared" si="387"/>
        <v>0</v>
      </c>
      <c r="P212" s="148"/>
      <c r="Q212" s="147">
        <f t="shared" ref="Q212:R212" si="388">Q198+Q191</f>
        <v>0</v>
      </c>
      <c r="R212" s="147">
        <f t="shared" si="388"/>
        <v>0</v>
      </c>
      <c r="S212" s="148"/>
      <c r="T212" s="147">
        <f t="shared" ref="T212:U212" si="389">T198+T191</f>
        <v>0</v>
      </c>
      <c r="U212" s="147">
        <f t="shared" si="389"/>
        <v>0</v>
      </c>
      <c r="V212" s="148"/>
      <c r="W212" s="147">
        <f t="shared" ref="W212:X212" si="390">W198+W191</f>
        <v>0</v>
      </c>
      <c r="X212" s="147">
        <f t="shared" si="390"/>
        <v>0</v>
      </c>
      <c r="Y212" s="148"/>
      <c r="Z212" s="147">
        <f t="shared" ref="Z212:AC212" si="391">Z198+Z191</f>
        <v>0</v>
      </c>
      <c r="AA212" s="147">
        <f t="shared" si="391"/>
        <v>0</v>
      </c>
      <c r="AB212" s="147">
        <f t="shared" si="391"/>
        <v>0</v>
      </c>
      <c r="AC212" s="147">
        <f t="shared" si="391"/>
        <v>0</v>
      </c>
      <c r="AD212" s="148"/>
      <c r="AE212" s="147">
        <f t="shared" ref="AE212:AH212" si="392">AE198+AE191</f>
        <v>0</v>
      </c>
      <c r="AF212" s="147">
        <f t="shared" si="392"/>
        <v>0</v>
      </c>
      <c r="AG212" s="147">
        <f t="shared" si="392"/>
        <v>0</v>
      </c>
      <c r="AH212" s="147">
        <f t="shared" si="392"/>
        <v>0</v>
      </c>
      <c r="AI212" s="148"/>
      <c r="AJ212" s="147">
        <f t="shared" ref="AJ212:AM212" si="393">AJ198+AJ191</f>
        <v>0</v>
      </c>
      <c r="AK212" s="147">
        <f t="shared" si="393"/>
        <v>0</v>
      </c>
      <c r="AL212" s="147">
        <f t="shared" si="393"/>
        <v>0</v>
      </c>
      <c r="AM212" s="147">
        <f t="shared" si="393"/>
        <v>0</v>
      </c>
      <c r="AN212" s="148"/>
      <c r="AO212" s="147">
        <f t="shared" ref="AO212:AP212" si="394">AO198+AO191</f>
        <v>0</v>
      </c>
      <c r="AP212" s="147">
        <f t="shared" si="394"/>
        <v>0</v>
      </c>
      <c r="AQ212" s="148"/>
      <c r="AR212" s="147">
        <f t="shared" ref="AR212:AU212" si="395">AR198+AR191</f>
        <v>0</v>
      </c>
      <c r="AS212" s="147">
        <f t="shared" si="395"/>
        <v>0</v>
      </c>
      <c r="AT212" s="147">
        <f t="shared" si="395"/>
        <v>0</v>
      </c>
      <c r="AU212" s="147">
        <f t="shared" si="395"/>
        <v>0</v>
      </c>
      <c r="AV212" s="148"/>
      <c r="AW212" s="147">
        <f t="shared" ref="AW212:AX212" si="396">AW198+AW191</f>
        <v>0</v>
      </c>
      <c r="AX212" s="147">
        <f t="shared" si="396"/>
        <v>0</v>
      </c>
      <c r="AY212" s="148"/>
      <c r="AZ212" s="373"/>
    </row>
    <row r="213" spans="1:52" ht="21.75" customHeight="1">
      <c r="A213" s="396"/>
      <c r="B213" s="404"/>
      <c r="C213" s="405"/>
      <c r="D213" s="321" t="s">
        <v>285</v>
      </c>
      <c r="E213" s="147">
        <f t="shared" si="359"/>
        <v>0</v>
      </c>
      <c r="F213" s="147">
        <f t="shared" si="359"/>
        <v>0</v>
      </c>
      <c r="G213" s="152"/>
      <c r="H213" s="168">
        <v>0</v>
      </c>
      <c r="I213" s="168">
        <v>0</v>
      </c>
      <c r="J213" s="168">
        <v>0</v>
      </c>
      <c r="K213" s="147">
        <f t="shared" ref="K213:L213" si="397">K199+K192</f>
        <v>0</v>
      </c>
      <c r="L213" s="147">
        <f t="shared" si="397"/>
        <v>0</v>
      </c>
      <c r="M213" s="148"/>
      <c r="N213" s="147">
        <f t="shared" ref="N213:O213" si="398">N199+N192</f>
        <v>0</v>
      </c>
      <c r="O213" s="147">
        <f t="shared" si="398"/>
        <v>0</v>
      </c>
      <c r="P213" s="148"/>
      <c r="Q213" s="147">
        <f t="shared" ref="Q213:R213" si="399">Q199+Q192</f>
        <v>0</v>
      </c>
      <c r="R213" s="147">
        <f t="shared" si="399"/>
        <v>0</v>
      </c>
      <c r="S213" s="148"/>
      <c r="T213" s="147">
        <f t="shared" ref="T213:U213" si="400">T199+T192</f>
        <v>0</v>
      </c>
      <c r="U213" s="147">
        <f t="shared" si="400"/>
        <v>0</v>
      </c>
      <c r="V213" s="148"/>
      <c r="W213" s="147">
        <f t="shared" ref="W213:X213" si="401">W199+W192</f>
        <v>0</v>
      </c>
      <c r="X213" s="147">
        <f t="shared" si="401"/>
        <v>0</v>
      </c>
      <c r="Y213" s="148"/>
      <c r="Z213" s="147">
        <f t="shared" ref="Z213:AC213" si="402">Z199+Z192</f>
        <v>0</v>
      </c>
      <c r="AA213" s="147">
        <f t="shared" si="402"/>
        <v>0</v>
      </c>
      <c r="AB213" s="147">
        <f t="shared" si="402"/>
        <v>0</v>
      </c>
      <c r="AC213" s="147">
        <f t="shared" si="402"/>
        <v>0</v>
      </c>
      <c r="AD213" s="148"/>
      <c r="AE213" s="147">
        <f t="shared" ref="AE213:AH213" si="403">AE199+AE192</f>
        <v>0</v>
      </c>
      <c r="AF213" s="147">
        <f t="shared" si="403"/>
        <v>0</v>
      </c>
      <c r="AG213" s="147">
        <f t="shared" si="403"/>
        <v>0</v>
      </c>
      <c r="AH213" s="147">
        <f t="shared" si="403"/>
        <v>0</v>
      </c>
      <c r="AI213" s="148"/>
      <c r="AJ213" s="147">
        <f t="shared" ref="AJ213:AM213" si="404">AJ199+AJ192</f>
        <v>0</v>
      </c>
      <c r="AK213" s="147">
        <f t="shared" si="404"/>
        <v>0</v>
      </c>
      <c r="AL213" s="147">
        <f t="shared" si="404"/>
        <v>0</v>
      </c>
      <c r="AM213" s="147">
        <f t="shared" si="404"/>
        <v>0</v>
      </c>
      <c r="AN213" s="148"/>
      <c r="AO213" s="147">
        <f t="shared" ref="AO213:AP213" si="405">AO199+AO192</f>
        <v>0</v>
      </c>
      <c r="AP213" s="147">
        <f t="shared" si="405"/>
        <v>0</v>
      </c>
      <c r="AQ213" s="148"/>
      <c r="AR213" s="147">
        <f t="shared" ref="AR213:AU213" si="406">AR199+AR192</f>
        <v>0</v>
      </c>
      <c r="AS213" s="147">
        <f t="shared" si="406"/>
        <v>0</v>
      </c>
      <c r="AT213" s="147">
        <f t="shared" si="406"/>
        <v>0</v>
      </c>
      <c r="AU213" s="147">
        <f t="shared" si="406"/>
        <v>0</v>
      </c>
      <c r="AV213" s="148"/>
      <c r="AW213" s="147">
        <f t="shared" ref="AW213:AX213" si="407">AW199+AW192</f>
        <v>0</v>
      </c>
      <c r="AX213" s="147">
        <f t="shared" si="407"/>
        <v>0</v>
      </c>
      <c r="AY213" s="148"/>
      <c r="AZ213" s="373"/>
    </row>
    <row r="214" spans="1:52" ht="33.75" customHeight="1">
      <c r="A214" s="399"/>
      <c r="B214" s="406"/>
      <c r="C214" s="407"/>
      <c r="D214" s="169" t="s">
        <v>43</v>
      </c>
      <c r="E214" s="147">
        <f t="shared" si="359"/>
        <v>0</v>
      </c>
      <c r="F214" s="147">
        <f t="shared" si="359"/>
        <v>0</v>
      </c>
      <c r="G214" s="170"/>
      <c r="H214" s="168">
        <v>0</v>
      </c>
      <c r="I214" s="168">
        <v>0</v>
      </c>
      <c r="J214" s="168">
        <v>0</v>
      </c>
      <c r="K214" s="147">
        <f t="shared" ref="K214:L214" si="408">K200+K193</f>
        <v>0</v>
      </c>
      <c r="L214" s="147">
        <f t="shared" si="408"/>
        <v>0</v>
      </c>
      <c r="M214" s="148"/>
      <c r="N214" s="147">
        <f t="shared" ref="N214:O214" si="409">N200+N193</f>
        <v>0</v>
      </c>
      <c r="O214" s="147">
        <f t="shared" si="409"/>
        <v>0</v>
      </c>
      <c r="P214" s="148"/>
      <c r="Q214" s="147">
        <f t="shared" ref="Q214:R214" si="410">Q200+Q193</f>
        <v>0</v>
      </c>
      <c r="R214" s="147">
        <f t="shared" si="410"/>
        <v>0</v>
      </c>
      <c r="S214" s="148"/>
      <c r="T214" s="147">
        <f t="shared" ref="T214:U214" si="411">T200+T193</f>
        <v>0</v>
      </c>
      <c r="U214" s="147">
        <f t="shared" si="411"/>
        <v>0</v>
      </c>
      <c r="V214" s="148"/>
      <c r="W214" s="147">
        <f t="shared" ref="W214:X214" si="412">W200+W193</f>
        <v>0</v>
      </c>
      <c r="X214" s="147">
        <f t="shared" si="412"/>
        <v>0</v>
      </c>
      <c r="Y214" s="148"/>
      <c r="Z214" s="147">
        <f t="shared" ref="Z214:AC214" si="413">Z200+Z193</f>
        <v>0</v>
      </c>
      <c r="AA214" s="147">
        <f t="shared" si="413"/>
        <v>0</v>
      </c>
      <c r="AB214" s="147">
        <f t="shared" si="413"/>
        <v>0</v>
      </c>
      <c r="AC214" s="147">
        <f t="shared" si="413"/>
        <v>0</v>
      </c>
      <c r="AD214" s="148"/>
      <c r="AE214" s="147">
        <f t="shared" ref="AE214:AH214" si="414">AE200+AE193</f>
        <v>0</v>
      </c>
      <c r="AF214" s="147">
        <f t="shared" si="414"/>
        <v>0</v>
      </c>
      <c r="AG214" s="147">
        <f t="shared" si="414"/>
        <v>0</v>
      </c>
      <c r="AH214" s="147">
        <f t="shared" si="414"/>
        <v>0</v>
      </c>
      <c r="AI214" s="148"/>
      <c r="AJ214" s="147">
        <f t="shared" ref="AJ214:AM214" si="415">AJ200+AJ193</f>
        <v>0</v>
      </c>
      <c r="AK214" s="147">
        <f t="shared" si="415"/>
        <v>0</v>
      </c>
      <c r="AL214" s="147">
        <f t="shared" si="415"/>
        <v>0</v>
      </c>
      <c r="AM214" s="147">
        <f t="shared" si="415"/>
        <v>0</v>
      </c>
      <c r="AN214" s="148"/>
      <c r="AO214" s="147">
        <f t="shared" ref="AO214:AP214" si="416">AO200+AO193</f>
        <v>0</v>
      </c>
      <c r="AP214" s="147">
        <f t="shared" si="416"/>
        <v>0</v>
      </c>
      <c r="AQ214" s="148"/>
      <c r="AR214" s="147">
        <f t="shared" ref="AR214:AU214" si="417">AR200+AR193</f>
        <v>0</v>
      </c>
      <c r="AS214" s="147">
        <f t="shared" si="417"/>
        <v>0</v>
      </c>
      <c r="AT214" s="147">
        <f t="shared" si="417"/>
        <v>0</v>
      </c>
      <c r="AU214" s="147">
        <f t="shared" si="417"/>
        <v>0</v>
      </c>
      <c r="AV214" s="148"/>
      <c r="AW214" s="147">
        <f t="shared" ref="AW214:AX214" si="418">AW200+AW193</f>
        <v>0</v>
      </c>
      <c r="AX214" s="147">
        <f t="shared" si="418"/>
        <v>0</v>
      </c>
      <c r="AY214" s="148"/>
      <c r="AZ214" s="374"/>
    </row>
    <row r="215" spans="1:52" ht="33.75" customHeight="1">
      <c r="A215" s="410" t="s">
        <v>313</v>
      </c>
      <c r="B215" s="411"/>
      <c r="C215" s="411"/>
      <c r="D215" s="411"/>
      <c r="E215" s="411"/>
      <c r="F215" s="411"/>
      <c r="G215" s="411"/>
      <c r="H215" s="411"/>
      <c r="I215" s="411"/>
      <c r="J215" s="411"/>
      <c r="K215" s="411"/>
      <c r="L215" s="411"/>
      <c r="M215" s="411"/>
      <c r="N215" s="411"/>
      <c r="O215" s="411"/>
      <c r="P215" s="411"/>
      <c r="Q215" s="411"/>
      <c r="R215" s="411"/>
      <c r="S215" s="411"/>
      <c r="T215" s="411"/>
      <c r="U215" s="411"/>
      <c r="V215" s="411"/>
      <c r="W215" s="411"/>
      <c r="X215" s="411"/>
      <c r="Y215" s="411"/>
      <c r="Z215" s="411"/>
      <c r="AA215" s="411"/>
      <c r="AB215" s="411"/>
      <c r="AC215" s="411"/>
      <c r="AD215" s="411"/>
      <c r="AE215" s="411"/>
      <c r="AF215" s="411"/>
      <c r="AG215" s="411"/>
      <c r="AH215" s="411"/>
      <c r="AI215" s="411"/>
      <c r="AJ215" s="411"/>
      <c r="AK215" s="411"/>
      <c r="AL215" s="411"/>
      <c r="AM215" s="411"/>
      <c r="AN215" s="411"/>
      <c r="AO215" s="411"/>
      <c r="AP215" s="411"/>
      <c r="AQ215" s="411"/>
      <c r="AR215" s="411"/>
      <c r="AS215" s="411"/>
      <c r="AT215" s="411"/>
      <c r="AU215" s="411"/>
      <c r="AV215" s="411"/>
      <c r="AW215" s="411"/>
      <c r="AX215" s="411"/>
      <c r="AY215" s="411"/>
      <c r="AZ215" s="412"/>
    </row>
    <row r="216" spans="1:52" ht="33.75" customHeight="1">
      <c r="A216" s="428" t="s">
        <v>374</v>
      </c>
      <c r="B216" s="429"/>
      <c r="C216" s="429"/>
      <c r="D216" s="429"/>
      <c r="E216" s="429"/>
      <c r="F216" s="429"/>
      <c r="G216" s="429"/>
      <c r="H216" s="429"/>
      <c r="I216" s="429"/>
      <c r="J216" s="429"/>
      <c r="K216" s="429"/>
      <c r="L216" s="429"/>
      <c r="M216" s="429"/>
      <c r="N216" s="429"/>
      <c r="O216" s="429"/>
      <c r="P216" s="429"/>
      <c r="Q216" s="429"/>
      <c r="R216" s="429"/>
      <c r="S216" s="429"/>
      <c r="T216" s="429"/>
      <c r="U216" s="429"/>
      <c r="V216" s="429"/>
      <c r="W216" s="429"/>
      <c r="X216" s="429"/>
      <c r="Y216" s="429"/>
      <c r="Z216" s="429"/>
      <c r="AA216" s="429"/>
      <c r="AB216" s="429"/>
      <c r="AC216" s="429"/>
      <c r="AD216" s="429"/>
      <c r="AE216" s="429"/>
      <c r="AF216" s="429"/>
      <c r="AG216" s="429"/>
      <c r="AH216" s="429"/>
      <c r="AI216" s="429"/>
      <c r="AJ216" s="429"/>
      <c r="AK216" s="429"/>
      <c r="AL216" s="429"/>
      <c r="AM216" s="429"/>
      <c r="AN216" s="429"/>
      <c r="AO216" s="429"/>
      <c r="AP216" s="429"/>
      <c r="AQ216" s="429"/>
      <c r="AR216" s="429"/>
      <c r="AS216" s="429"/>
      <c r="AT216" s="429"/>
      <c r="AU216" s="429"/>
      <c r="AV216" s="429"/>
      <c r="AW216" s="429"/>
      <c r="AX216" s="429"/>
      <c r="AY216" s="429"/>
      <c r="AZ216" s="430"/>
    </row>
    <row r="217" spans="1:52" ht="18.75" customHeight="1">
      <c r="A217" s="378" t="s">
        <v>94</v>
      </c>
      <c r="B217" s="369" t="s">
        <v>403</v>
      </c>
      <c r="C217" s="369" t="s">
        <v>307</v>
      </c>
      <c r="D217" s="174" t="s">
        <v>41</v>
      </c>
      <c r="E217" s="296">
        <f>E218+E219+E220+E221+E222+E223</f>
        <v>3580.1190000000001</v>
      </c>
      <c r="F217" s="147">
        <f>I217+L217+O217+R217+U217+X217+AC217+AH217+AM217+AP217+AU217+AX217</f>
        <v>0</v>
      </c>
      <c r="G217" s="175">
        <f>F217/E217</f>
        <v>0</v>
      </c>
      <c r="H217" s="168">
        <v>0</v>
      </c>
      <c r="I217" s="168">
        <v>0</v>
      </c>
      <c r="J217" s="168">
        <v>0</v>
      </c>
      <c r="K217" s="168">
        <f t="shared" ref="K217:L217" si="419">K218+K219+K220+K222+K223</f>
        <v>0</v>
      </c>
      <c r="L217" s="168">
        <f t="shared" si="419"/>
        <v>0</v>
      </c>
      <c r="M217" s="168"/>
      <c r="N217" s="168">
        <f t="shared" ref="N217:O217" si="420">N218+N219+N220+N222+N223</f>
        <v>0</v>
      </c>
      <c r="O217" s="168">
        <f t="shared" si="420"/>
        <v>0</v>
      </c>
      <c r="P217" s="168"/>
      <c r="Q217" s="168">
        <f t="shared" ref="Q217:R217" si="421">Q218+Q219+Q220+Q222+Q223</f>
        <v>0</v>
      </c>
      <c r="R217" s="168">
        <f t="shared" si="421"/>
        <v>0</v>
      </c>
      <c r="S217" s="168">
        <v>0</v>
      </c>
      <c r="T217" s="168">
        <f t="shared" ref="T217:U217" si="422">T218+T219+T220+T222+T223</f>
        <v>0</v>
      </c>
      <c r="U217" s="168">
        <f t="shared" si="422"/>
        <v>0</v>
      </c>
      <c r="V217" s="168"/>
      <c r="W217" s="168">
        <f t="shared" ref="W217:X217" si="423">W218+W219+W220+W222+W223</f>
        <v>0</v>
      </c>
      <c r="X217" s="168">
        <f t="shared" si="423"/>
        <v>0</v>
      </c>
      <c r="Y217" s="168"/>
      <c r="Z217" s="168">
        <f t="shared" ref="Z217:AC217" si="424">Z218+Z219+Z220+Z222+Z223</f>
        <v>0</v>
      </c>
      <c r="AA217" s="168">
        <f t="shared" si="424"/>
        <v>0</v>
      </c>
      <c r="AB217" s="168">
        <f t="shared" si="424"/>
        <v>0</v>
      </c>
      <c r="AC217" s="168">
        <f t="shared" si="424"/>
        <v>0</v>
      </c>
      <c r="AD217" s="210" t="e">
        <f>AC217/Z217</f>
        <v>#DIV/0!</v>
      </c>
      <c r="AE217" s="168">
        <f t="shared" ref="AE217:AH217" si="425">AE218+AE219+AE220+AE222+AE223</f>
        <v>0</v>
      </c>
      <c r="AF217" s="168">
        <f t="shared" si="425"/>
        <v>0</v>
      </c>
      <c r="AG217" s="168">
        <f t="shared" si="425"/>
        <v>0</v>
      </c>
      <c r="AH217" s="168">
        <f t="shared" si="425"/>
        <v>0</v>
      </c>
      <c r="AI217" s="168"/>
      <c r="AJ217" s="168">
        <f t="shared" ref="AJ217:AM217" si="426">AJ218+AJ219+AJ220+AJ222+AJ223</f>
        <v>0</v>
      </c>
      <c r="AK217" s="168">
        <f t="shared" si="426"/>
        <v>0</v>
      </c>
      <c r="AL217" s="168">
        <f t="shared" si="426"/>
        <v>0</v>
      </c>
      <c r="AM217" s="168">
        <f t="shared" si="426"/>
        <v>0</v>
      </c>
      <c r="AN217" s="168"/>
      <c r="AO217" s="168">
        <f t="shared" ref="AO217:AP217" si="427">AO218+AO219+AO220+AO222+AO223</f>
        <v>0</v>
      </c>
      <c r="AP217" s="168">
        <f t="shared" si="427"/>
        <v>0</v>
      </c>
      <c r="AQ217" s="168"/>
      <c r="AR217" s="168">
        <f t="shared" ref="AR217:AU217" si="428">AR218+AR219+AR220+AR222+AR223</f>
        <v>0</v>
      </c>
      <c r="AS217" s="168">
        <f t="shared" si="428"/>
        <v>0</v>
      </c>
      <c r="AT217" s="168">
        <f t="shared" si="428"/>
        <v>0</v>
      </c>
      <c r="AU217" s="168">
        <f t="shared" si="428"/>
        <v>0</v>
      </c>
      <c r="AV217" s="168"/>
      <c r="AW217" s="168">
        <f t="shared" ref="AW217:AX217" si="429">AW218+AW219+AW220+AW222+AW223</f>
        <v>3580.1190000000001</v>
      </c>
      <c r="AX217" s="168">
        <f t="shared" si="429"/>
        <v>0</v>
      </c>
      <c r="AY217" s="168"/>
      <c r="AZ217" s="372"/>
    </row>
    <row r="218" spans="1:52" ht="31.2">
      <c r="A218" s="379"/>
      <c r="B218" s="370"/>
      <c r="C218" s="370"/>
      <c r="D218" s="176" t="s">
        <v>37</v>
      </c>
      <c r="E218" s="296">
        <f t="shared" ref="E218:E223" si="430">H218+K218+N218+Q218+T218+W218+Z218+AE218+AJ218+AO218+AR218+AW218</f>
        <v>0</v>
      </c>
      <c r="F218" s="147">
        <f t="shared" ref="F218:F220" si="431">I218+L218+O218+R218+U218+X218+AC218+AH218+AM218+AP218+AU218+AX218</f>
        <v>0</v>
      </c>
      <c r="G218" s="170"/>
      <c r="H218" s="168">
        <v>0</v>
      </c>
      <c r="I218" s="168">
        <v>0</v>
      </c>
      <c r="J218" s="168">
        <v>0</v>
      </c>
      <c r="K218" s="148"/>
      <c r="L218" s="148"/>
      <c r="M218" s="171"/>
      <c r="N218" s="148"/>
      <c r="O218" s="148"/>
      <c r="P218" s="173"/>
      <c r="Q218" s="148"/>
      <c r="R218" s="148"/>
      <c r="S218" s="171"/>
      <c r="T218" s="148"/>
      <c r="U218" s="148"/>
      <c r="V218" s="171"/>
      <c r="W218" s="148"/>
      <c r="X218" s="148"/>
      <c r="Y218" s="171"/>
      <c r="Z218" s="148"/>
      <c r="AA218" s="151"/>
      <c r="AB218" s="172"/>
      <c r="AC218" s="171"/>
      <c r="AD218" s="173"/>
      <c r="AE218" s="148"/>
      <c r="AF218" s="151"/>
      <c r="AG218" s="172"/>
      <c r="AH218" s="177"/>
      <c r="AI218" s="173"/>
      <c r="AJ218" s="148"/>
      <c r="AK218" s="151"/>
      <c r="AL218" s="172"/>
      <c r="AM218" s="177"/>
      <c r="AN218" s="173"/>
      <c r="AO218" s="178"/>
      <c r="AP218" s="148"/>
      <c r="AQ218" s="148"/>
      <c r="AR218" s="148"/>
      <c r="AS218" s="149"/>
      <c r="AT218" s="172"/>
      <c r="AU218" s="177"/>
      <c r="AV218" s="173"/>
      <c r="AW218" s="148"/>
      <c r="AX218" s="150"/>
      <c r="AY218" s="173"/>
      <c r="AZ218" s="373"/>
    </row>
    <row r="219" spans="1:52" ht="64.5" customHeight="1">
      <c r="A219" s="379"/>
      <c r="B219" s="370"/>
      <c r="C219" s="370"/>
      <c r="D219" s="179" t="s">
        <v>2</v>
      </c>
      <c r="E219" s="296">
        <f t="shared" si="430"/>
        <v>0</v>
      </c>
      <c r="F219" s="147">
        <f t="shared" si="431"/>
        <v>0</v>
      </c>
      <c r="G219" s="180"/>
      <c r="H219" s="168">
        <v>0</v>
      </c>
      <c r="I219" s="168">
        <v>0</v>
      </c>
      <c r="J219" s="168">
        <v>0</v>
      </c>
      <c r="K219" s="153"/>
      <c r="L219" s="153"/>
      <c r="M219" s="154"/>
      <c r="N219" s="153"/>
      <c r="O219" s="153"/>
      <c r="P219" s="181"/>
      <c r="Q219" s="153"/>
      <c r="R219" s="153"/>
      <c r="S219" s="154"/>
      <c r="T219" s="153"/>
      <c r="U219" s="153"/>
      <c r="V219" s="154"/>
      <c r="W219" s="153"/>
      <c r="X219" s="153"/>
      <c r="Y219" s="154"/>
      <c r="Z219" s="153"/>
      <c r="AA219" s="157"/>
      <c r="AB219" s="158"/>
      <c r="AC219" s="154"/>
      <c r="AD219" s="181"/>
      <c r="AE219" s="153"/>
      <c r="AF219" s="157"/>
      <c r="AG219" s="158"/>
      <c r="AH219" s="182"/>
      <c r="AI219" s="181"/>
      <c r="AJ219" s="153"/>
      <c r="AK219" s="157"/>
      <c r="AL219" s="158"/>
      <c r="AM219" s="182"/>
      <c r="AN219" s="181"/>
      <c r="AO219" s="160"/>
      <c r="AP219" s="154"/>
      <c r="AQ219" s="154"/>
      <c r="AR219" s="153"/>
      <c r="AS219" s="155"/>
      <c r="AT219" s="158"/>
      <c r="AU219" s="182"/>
      <c r="AV219" s="181"/>
      <c r="AW219" s="153"/>
      <c r="AX219" s="156"/>
      <c r="AY219" s="181"/>
      <c r="AZ219" s="373"/>
    </row>
    <row r="220" spans="1:52" ht="21.75" customHeight="1">
      <c r="A220" s="379"/>
      <c r="B220" s="370"/>
      <c r="C220" s="370"/>
      <c r="D220" s="321" t="s">
        <v>284</v>
      </c>
      <c r="E220" s="296">
        <f>AW219:AW220</f>
        <v>3580.1190000000001</v>
      </c>
      <c r="F220" s="147">
        <f t="shared" si="431"/>
        <v>0</v>
      </c>
      <c r="G220" s="175">
        <f>F220/E220</f>
        <v>0</v>
      </c>
      <c r="H220" s="168">
        <v>0</v>
      </c>
      <c r="I220" s="168">
        <v>0</v>
      </c>
      <c r="J220" s="168">
        <v>0</v>
      </c>
      <c r="K220" s="153"/>
      <c r="L220" s="153"/>
      <c r="M220" s="154"/>
      <c r="N220" s="153"/>
      <c r="O220" s="153"/>
      <c r="P220" s="181"/>
      <c r="Q220" s="153"/>
      <c r="R220" s="153"/>
      <c r="S220" s="154"/>
      <c r="T220" s="153"/>
      <c r="U220" s="153"/>
      <c r="V220" s="154"/>
      <c r="W220" s="153"/>
      <c r="X220" s="153"/>
      <c r="Y220" s="154"/>
      <c r="Z220" s="153"/>
      <c r="AA220" s="157"/>
      <c r="AB220" s="158"/>
      <c r="AC220" s="263"/>
      <c r="AD220" s="181" t="e">
        <f>AC220/Z220</f>
        <v>#DIV/0!</v>
      </c>
      <c r="AE220" s="153"/>
      <c r="AF220" s="157"/>
      <c r="AG220" s="158"/>
      <c r="AH220" s="182"/>
      <c r="AI220" s="181"/>
      <c r="AJ220" s="153"/>
      <c r="AK220" s="157"/>
      <c r="AL220" s="158"/>
      <c r="AM220" s="182"/>
      <c r="AN220" s="181"/>
      <c r="AO220" s="153"/>
      <c r="AP220" s="182"/>
      <c r="AQ220" s="181"/>
      <c r="AR220" s="153"/>
      <c r="AS220" s="157"/>
      <c r="AT220" s="158"/>
      <c r="AU220" s="182"/>
      <c r="AV220" s="181"/>
      <c r="AW220" s="153">
        <v>3580.1190000000001</v>
      </c>
      <c r="AX220" s="156"/>
      <c r="AY220" s="159"/>
      <c r="AZ220" s="373"/>
    </row>
    <row r="221" spans="1:52" ht="87.75" customHeight="1">
      <c r="A221" s="379"/>
      <c r="B221" s="370"/>
      <c r="C221" s="370"/>
      <c r="D221" s="321" t="s">
        <v>289</v>
      </c>
      <c r="E221" s="296"/>
      <c r="F221" s="147">
        <f t="shared" ref="F221:F223" si="432">I221+L221+O221+R221+U221+X221+AA221+AF221+AK221+AP221+AS221+AX221</f>
        <v>0</v>
      </c>
      <c r="G221" s="152"/>
      <c r="H221" s="168">
        <v>0</v>
      </c>
      <c r="I221" s="168">
        <v>0</v>
      </c>
      <c r="J221" s="168">
        <v>0</v>
      </c>
      <c r="K221" s="162"/>
      <c r="L221" s="162"/>
      <c r="M221" s="161"/>
      <c r="N221" s="162"/>
      <c r="O221" s="162"/>
      <c r="P221" s="167"/>
      <c r="Q221" s="162"/>
      <c r="R221" s="162"/>
      <c r="S221" s="161"/>
      <c r="T221" s="162"/>
      <c r="U221" s="162"/>
      <c r="V221" s="161"/>
      <c r="W221" s="162"/>
      <c r="X221" s="162"/>
      <c r="Y221" s="161"/>
      <c r="Z221" s="162"/>
      <c r="AA221" s="164"/>
      <c r="AB221" s="165"/>
      <c r="AC221" s="161"/>
      <c r="AD221" s="167"/>
      <c r="AE221" s="162"/>
      <c r="AF221" s="164"/>
      <c r="AG221" s="165"/>
      <c r="AH221" s="185"/>
      <c r="AI221" s="167"/>
      <c r="AJ221" s="162"/>
      <c r="AK221" s="164"/>
      <c r="AL221" s="165"/>
      <c r="AM221" s="185"/>
      <c r="AN221" s="167"/>
      <c r="AO221" s="162"/>
      <c r="AP221" s="185"/>
      <c r="AQ221" s="167"/>
      <c r="AR221" s="162"/>
      <c r="AS221" s="166"/>
      <c r="AT221" s="165"/>
      <c r="AU221" s="185"/>
      <c r="AV221" s="167"/>
      <c r="AW221" s="153"/>
      <c r="AX221" s="163"/>
      <c r="AY221" s="167"/>
      <c r="AZ221" s="373"/>
    </row>
    <row r="222" spans="1:52" ht="21.75" customHeight="1">
      <c r="A222" s="379"/>
      <c r="B222" s="370"/>
      <c r="C222" s="370"/>
      <c r="D222" s="321" t="s">
        <v>285</v>
      </c>
      <c r="E222" s="296">
        <f t="shared" si="430"/>
        <v>0</v>
      </c>
      <c r="F222" s="147">
        <f t="shared" si="432"/>
        <v>0</v>
      </c>
      <c r="G222" s="152"/>
      <c r="H222" s="168">
        <v>0</v>
      </c>
      <c r="I222" s="168">
        <v>0</v>
      </c>
      <c r="J222" s="168">
        <v>0</v>
      </c>
      <c r="K222" s="162"/>
      <c r="L222" s="162"/>
      <c r="M222" s="161"/>
      <c r="N222" s="162"/>
      <c r="O222" s="162"/>
      <c r="P222" s="167"/>
      <c r="Q222" s="162"/>
      <c r="R222" s="162"/>
      <c r="S222" s="161"/>
      <c r="T222" s="162"/>
      <c r="U222" s="162"/>
      <c r="V222" s="161"/>
      <c r="W222" s="162"/>
      <c r="X222" s="162"/>
      <c r="Y222" s="161"/>
      <c r="Z222" s="162"/>
      <c r="AA222" s="164"/>
      <c r="AB222" s="165"/>
      <c r="AC222" s="161"/>
      <c r="AD222" s="167"/>
      <c r="AE222" s="162"/>
      <c r="AF222" s="164"/>
      <c r="AG222" s="165"/>
      <c r="AH222" s="185"/>
      <c r="AI222" s="167"/>
      <c r="AJ222" s="162"/>
      <c r="AK222" s="164"/>
      <c r="AL222" s="165"/>
      <c r="AM222" s="185"/>
      <c r="AN222" s="167"/>
      <c r="AO222" s="162"/>
      <c r="AP222" s="185"/>
      <c r="AQ222" s="167"/>
      <c r="AR222" s="162"/>
      <c r="AS222" s="166"/>
      <c r="AT222" s="165"/>
      <c r="AU222" s="185"/>
      <c r="AV222" s="167"/>
      <c r="AW222" s="162"/>
      <c r="AX222" s="163"/>
      <c r="AY222" s="167"/>
      <c r="AZ222" s="373"/>
    </row>
    <row r="223" spans="1:52" ht="33.75" customHeight="1">
      <c r="A223" s="380"/>
      <c r="B223" s="371"/>
      <c r="C223" s="371"/>
      <c r="D223" s="169" t="s">
        <v>43</v>
      </c>
      <c r="E223" s="296">
        <f t="shared" si="430"/>
        <v>0</v>
      </c>
      <c r="F223" s="147">
        <f t="shared" si="432"/>
        <v>0</v>
      </c>
      <c r="G223" s="170"/>
      <c r="H223" s="168">
        <v>0</v>
      </c>
      <c r="I223" s="168">
        <v>0</v>
      </c>
      <c r="J223" s="168">
        <v>0</v>
      </c>
      <c r="K223" s="148"/>
      <c r="L223" s="148"/>
      <c r="M223" s="171"/>
      <c r="N223" s="148"/>
      <c r="O223" s="148"/>
      <c r="P223" s="173"/>
      <c r="Q223" s="148"/>
      <c r="R223" s="148"/>
      <c r="S223" s="171"/>
      <c r="T223" s="148"/>
      <c r="U223" s="148"/>
      <c r="V223" s="171"/>
      <c r="W223" s="148"/>
      <c r="X223" s="148"/>
      <c r="Y223" s="171"/>
      <c r="Z223" s="148"/>
      <c r="AA223" s="151"/>
      <c r="AB223" s="172"/>
      <c r="AC223" s="171"/>
      <c r="AD223" s="173"/>
      <c r="AE223" s="148"/>
      <c r="AF223" s="151"/>
      <c r="AG223" s="172"/>
      <c r="AH223" s="177"/>
      <c r="AI223" s="173"/>
      <c r="AJ223" s="148"/>
      <c r="AK223" s="151"/>
      <c r="AL223" s="172"/>
      <c r="AM223" s="177"/>
      <c r="AN223" s="173"/>
      <c r="AO223" s="148"/>
      <c r="AP223" s="177"/>
      <c r="AQ223" s="173"/>
      <c r="AR223" s="148"/>
      <c r="AS223" s="149"/>
      <c r="AT223" s="172"/>
      <c r="AU223" s="177"/>
      <c r="AV223" s="173"/>
      <c r="AW223" s="148"/>
      <c r="AX223" s="148"/>
      <c r="AY223" s="173"/>
      <c r="AZ223" s="374"/>
    </row>
    <row r="224" spans="1:52" ht="18.75" customHeight="1">
      <c r="A224" s="378" t="s">
        <v>432</v>
      </c>
      <c r="B224" s="369" t="s">
        <v>375</v>
      </c>
      <c r="C224" s="369" t="s">
        <v>307</v>
      </c>
      <c r="D224" s="174" t="s">
        <v>41</v>
      </c>
      <c r="E224" s="296">
        <f>E225+E226+E227</f>
        <v>4503.5097699999997</v>
      </c>
      <c r="F224" s="147">
        <f>I224+L224+O224+R224+U224+X224+AC224+AH224+AM224+AP224+AU224+AX224</f>
        <v>3926.1134999999999</v>
      </c>
      <c r="G224" s="175">
        <f>F224/E224</f>
        <v>0.87178971524691518</v>
      </c>
      <c r="H224" s="168">
        <v>0</v>
      </c>
      <c r="I224" s="168">
        <v>0</v>
      </c>
      <c r="J224" s="168">
        <v>0</v>
      </c>
      <c r="K224" s="168">
        <f t="shared" ref="K224:L224" si="433">K225+K226+K227+K229+K230</f>
        <v>0</v>
      </c>
      <c r="L224" s="168">
        <f t="shared" si="433"/>
        <v>0</v>
      </c>
      <c r="M224" s="168"/>
      <c r="N224" s="168">
        <f t="shared" ref="N224:O224" si="434">N225+N226+N227+N229+N230</f>
        <v>1016.607</v>
      </c>
      <c r="O224" s="168">
        <f t="shared" si="434"/>
        <v>1016.607</v>
      </c>
      <c r="P224" s="181">
        <f>O224/N224</f>
        <v>1</v>
      </c>
      <c r="Q224" s="168">
        <f t="shared" ref="Q224:R224" si="435">Q225+Q226+Q227+Q229+Q230</f>
        <v>1363.212</v>
      </c>
      <c r="R224" s="168">
        <f t="shared" si="435"/>
        <v>1363.212</v>
      </c>
      <c r="S224" s="175">
        <f>R224/Q224</f>
        <v>1</v>
      </c>
      <c r="T224" s="168">
        <f t="shared" ref="T224:U224" si="436">T225+T226+T227+T229+T230</f>
        <v>1546.2945</v>
      </c>
      <c r="U224" s="168">
        <f t="shared" si="436"/>
        <v>1546.2945</v>
      </c>
      <c r="V224" s="168">
        <f>U224/T224*100</f>
        <v>100</v>
      </c>
      <c r="W224" s="168">
        <f t="shared" ref="W224:X224" si="437">W225+W226+W227+W229+W230</f>
        <v>0</v>
      </c>
      <c r="X224" s="168">
        <f t="shared" si="437"/>
        <v>0</v>
      </c>
      <c r="Y224" s="168"/>
      <c r="Z224" s="168">
        <f t="shared" ref="Z224:AC224" si="438">Z225+Z226+Z227+Z229+Z230</f>
        <v>0</v>
      </c>
      <c r="AA224" s="168">
        <f t="shared" si="438"/>
        <v>0</v>
      </c>
      <c r="AB224" s="168">
        <f t="shared" si="438"/>
        <v>0</v>
      </c>
      <c r="AC224" s="168">
        <f t="shared" si="438"/>
        <v>0</v>
      </c>
      <c r="AD224" s="210" t="e">
        <f>AC224/Z224</f>
        <v>#DIV/0!</v>
      </c>
      <c r="AE224" s="168">
        <f t="shared" ref="AE224:AH224" si="439">AE225+AE226+AE227+AE229+AE230</f>
        <v>0</v>
      </c>
      <c r="AF224" s="168">
        <f t="shared" si="439"/>
        <v>0</v>
      </c>
      <c r="AG224" s="168">
        <f t="shared" si="439"/>
        <v>0</v>
      </c>
      <c r="AH224" s="219">
        <f t="shared" si="439"/>
        <v>0</v>
      </c>
      <c r="AI224" s="181" t="e">
        <f>AH224/AE224</f>
        <v>#DIV/0!</v>
      </c>
      <c r="AJ224" s="168">
        <f t="shared" ref="AJ224:AM224" si="440">AJ225+AJ226+AJ227+AJ229+AJ230</f>
        <v>0</v>
      </c>
      <c r="AK224" s="168">
        <f t="shared" si="440"/>
        <v>0</v>
      </c>
      <c r="AL224" s="168">
        <f t="shared" si="440"/>
        <v>0</v>
      </c>
      <c r="AM224" s="168">
        <f t="shared" si="440"/>
        <v>0</v>
      </c>
      <c r="AN224" s="168"/>
      <c r="AO224" s="285">
        <f>AO227</f>
        <v>0</v>
      </c>
      <c r="AP224" s="219">
        <f t="shared" ref="AP224" si="441">AP225+AP226+AP227+AP229+AP230</f>
        <v>0</v>
      </c>
      <c r="AQ224" s="210" t="e">
        <f>AP224/AO224</f>
        <v>#DIV/0!</v>
      </c>
      <c r="AR224" s="168">
        <f>AR227</f>
        <v>577.39626999999996</v>
      </c>
      <c r="AS224" s="168">
        <f t="shared" ref="AS224:AU224" si="442">AS225+AS226+AS227+AS229+AS230</f>
        <v>0</v>
      </c>
      <c r="AT224" s="168">
        <f t="shared" si="442"/>
        <v>0</v>
      </c>
      <c r="AU224" s="219">
        <f t="shared" si="442"/>
        <v>0</v>
      </c>
      <c r="AV224" s="210">
        <f>AU224/AR224</f>
        <v>0</v>
      </c>
      <c r="AW224" s="168">
        <f>AW225+AW226+AW227+AW229+AW230</f>
        <v>0</v>
      </c>
      <c r="AX224" s="168">
        <f t="shared" ref="AX224" si="443">AX225+AX226+AX227+AX229+AX230</f>
        <v>0</v>
      </c>
      <c r="AY224" s="168" t="e">
        <f>AX224/AW224*100</f>
        <v>#DIV/0!</v>
      </c>
      <c r="AZ224" s="372"/>
    </row>
    <row r="225" spans="1:52" ht="31.2">
      <c r="A225" s="379"/>
      <c r="B225" s="370"/>
      <c r="C225" s="370"/>
      <c r="D225" s="176" t="s">
        <v>37</v>
      </c>
      <c r="E225" s="296"/>
      <c r="F225" s="147">
        <f t="shared" ref="F225:F226" si="444">I225+L225+O225+R225+U225+X225+AC225+AH225+AM225+AP225+AU225+AX225</f>
        <v>0</v>
      </c>
      <c r="G225" s="170"/>
      <c r="H225" s="168">
        <v>0</v>
      </c>
      <c r="I225" s="168">
        <v>0</v>
      </c>
      <c r="J225" s="168">
        <v>0</v>
      </c>
      <c r="K225" s="148"/>
      <c r="L225" s="148"/>
      <c r="M225" s="171"/>
      <c r="N225" s="148"/>
      <c r="O225" s="148"/>
      <c r="P225" s="173"/>
      <c r="Q225" s="148"/>
      <c r="R225" s="148"/>
      <c r="S225" s="171"/>
      <c r="T225" s="148"/>
      <c r="U225" s="148"/>
      <c r="V225" s="171"/>
      <c r="W225" s="148"/>
      <c r="X225" s="148"/>
      <c r="Y225" s="171"/>
      <c r="Z225" s="148"/>
      <c r="AA225" s="151"/>
      <c r="AB225" s="172"/>
      <c r="AC225" s="171"/>
      <c r="AD225" s="173"/>
      <c r="AE225" s="148"/>
      <c r="AF225" s="151"/>
      <c r="AG225" s="172"/>
      <c r="AH225" s="281"/>
      <c r="AI225" s="173"/>
      <c r="AJ225" s="148"/>
      <c r="AK225" s="151"/>
      <c r="AL225" s="172"/>
      <c r="AM225" s="177"/>
      <c r="AN225" s="173"/>
      <c r="AO225" s="286"/>
      <c r="AP225" s="275"/>
      <c r="AQ225" s="171"/>
      <c r="AR225" s="148"/>
      <c r="AS225" s="149"/>
      <c r="AT225" s="172"/>
      <c r="AU225" s="281"/>
      <c r="AV225" s="173"/>
      <c r="AW225" s="148"/>
      <c r="AX225" s="150"/>
      <c r="AY225" s="173"/>
      <c r="AZ225" s="373"/>
    </row>
    <row r="226" spans="1:52" ht="64.5" customHeight="1">
      <c r="A226" s="379"/>
      <c r="B226" s="370"/>
      <c r="C226" s="370"/>
      <c r="D226" s="179" t="s">
        <v>2</v>
      </c>
      <c r="E226" s="296"/>
      <c r="F226" s="147">
        <f t="shared" si="444"/>
        <v>0</v>
      </c>
      <c r="G226" s="180"/>
      <c r="H226" s="168">
        <v>0</v>
      </c>
      <c r="I226" s="168">
        <v>0</v>
      </c>
      <c r="J226" s="168">
        <v>0</v>
      </c>
      <c r="K226" s="153"/>
      <c r="L226" s="153"/>
      <c r="M226" s="154"/>
      <c r="N226" s="153"/>
      <c r="O226" s="153"/>
      <c r="P226" s="181"/>
      <c r="Q226" s="153"/>
      <c r="R226" s="153"/>
      <c r="S226" s="154"/>
      <c r="T226" s="153"/>
      <c r="U226" s="153"/>
      <c r="V226" s="154"/>
      <c r="W226" s="153"/>
      <c r="X226" s="153"/>
      <c r="Y226" s="154"/>
      <c r="Z226" s="153"/>
      <c r="AA226" s="157"/>
      <c r="AB226" s="158"/>
      <c r="AC226" s="154"/>
      <c r="AD226" s="181"/>
      <c r="AE226" s="153"/>
      <c r="AF226" s="157"/>
      <c r="AG226" s="158"/>
      <c r="AH226" s="280"/>
      <c r="AI226" s="181"/>
      <c r="AJ226" s="153"/>
      <c r="AK226" s="157"/>
      <c r="AL226" s="158"/>
      <c r="AM226" s="182"/>
      <c r="AN226" s="181"/>
      <c r="AO226" s="287"/>
      <c r="AP226" s="264"/>
      <c r="AQ226" s="154"/>
      <c r="AR226" s="153"/>
      <c r="AS226" s="155"/>
      <c r="AT226" s="158"/>
      <c r="AU226" s="280"/>
      <c r="AV226" s="181"/>
      <c r="AW226" s="153"/>
      <c r="AX226" s="156"/>
      <c r="AY226" s="181"/>
      <c r="AZ226" s="373"/>
    </row>
    <row r="227" spans="1:52" ht="21.75" customHeight="1">
      <c r="A227" s="379"/>
      <c r="B227" s="370"/>
      <c r="C227" s="370"/>
      <c r="D227" s="321" t="s">
        <v>284</v>
      </c>
      <c r="E227" s="296">
        <f>H227+K227+N227+Q227+T227+W227+AB227+AG227+AL227+AO227+AT227+AW227+AR227</f>
        <v>4503.5097699999997</v>
      </c>
      <c r="F227" s="147">
        <f>I227+L227+O227+R227+U227+X227+AC227+AH227+AM227+AP227+AU227+AX227</f>
        <v>3926.1134999999999</v>
      </c>
      <c r="G227" s="175">
        <f>F227/E227</f>
        <v>0.87178971524691518</v>
      </c>
      <c r="H227" s="168">
        <v>0</v>
      </c>
      <c r="I227" s="168">
        <v>0</v>
      </c>
      <c r="J227" s="168">
        <v>0</v>
      </c>
      <c r="K227" s="153"/>
      <c r="L227" s="153"/>
      <c r="M227" s="154"/>
      <c r="N227" s="288">
        <v>1016.607</v>
      </c>
      <c r="O227" s="153">
        <v>1016.607</v>
      </c>
      <c r="P227" s="181">
        <f>O227/N227</f>
        <v>1</v>
      </c>
      <c r="Q227" s="288">
        <v>1363.212</v>
      </c>
      <c r="R227" s="153">
        <v>1363.212</v>
      </c>
      <c r="S227" s="175">
        <f>R227/Q227</f>
        <v>1</v>
      </c>
      <c r="T227" s="153">
        <v>1546.2945</v>
      </c>
      <c r="U227" s="153">
        <v>1546.2945</v>
      </c>
      <c r="V227" s="168">
        <f>U227/T227*100</f>
        <v>100</v>
      </c>
      <c r="W227" s="153"/>
      <c r="X227" s="153"/>
      <c r="Y227" s="154"/>
      <c r="Z227" s="153"/>
      <c r="AA227" s="157"/>
      <c r="AB227" s="158"/>
      <c r="AC227" s="264"/>
      <c r="AD227" s="210" t="e">
        <f>AC227/Z227</f>
        <v>#DIV/0!</v>
      </c>
      <c r="AE227" s="153"/>
      <c r="AF227" s="157"/>
      <c r="AG227" s="158"/>
      <c r="AH227" s="280"/>
      <c r="AI227" s="181" t="e">
        <f>AH227/AE227</f>
        <v>#DIV/0!</v>
      </c>
      <c r="AJ227" s="153"/>
      <c r="AK227" s="157"/>
      <c r="AL227" s="158"/>
      <c r="AM227" s="182"/>
      <c r="AN227" s="181"/>
      <c r="AO227" s="288"/>
      <c r="AP227" s="280"/>
      <c r="AQ227" s="210" t="e">
        <f>AP227/AO227</f>
        <v>#DIV/0!</v>
      </c>
      <c r="AR227" s="153">
        <v>577.39626999999996</v>
      </c>
      <c r="AS227" s="157"/>
      <c r="AT227" s="158"/>
      <c r="AU227" s="280"/>
      <c r="AV227" s="181">
        <f>AU227/AR227</f>
        <v>0</v>
      </c>
      <c r="AW227" s="156"/>
      <c r="AX227" s="156"/>
      <c r="AY227" s="159" t="e">
        <f>AX227/AW227</f>
        <v>#DIV/0!</v>
      </c>
      <c r="AZ227" s="373"/>
    </row>
    <row r="228" spans="1:52" ht="87.75" customHeight="1">
      <c r="A228" s="379"/>
      <c r="B228" s="370"/>
      <c r="C228" s="370"/>
      <c r="D228" s="321" t="s">
        <v>289</v>
      </c>
      <c r="E228" s="296"/>
      <c r="F228" s="147">
        <f t="shared" ref="F228:F230" si="445">I228+L228+O228+R228+U228+X228+AA228+AF228+AK228+AP228+AS228+AX228</f>
        <v>0</v>
      </c>
      <c r="G228" s="152"/>
      <c r="H228" s="168">
        <v>0</v>
      </c>
      <c r="I228" s="168">
        <v>0</v>
      </c>
      <c r="J228" s="168">
        <v>0</v>
      </c>
      <c r="K228" s="162"/>
      <c r="L228" s="162"/>
      <c r="M228" s="161"/>
      <c r="N228" s="162"/>
      <c r="O228" s="162"/>
      <c r="P228" s="167"/>
      <c r="Q228" s="162"/>
      <c r="R228" s="162"/>
      <c r="S228" s="161"/>
      <c r="T228" s="162"/>
      <c r="U228" s="162"/>
      <c r="V228" s="161"/>
      <c r="W228" s="162"/>
      <c r="X228" s="162"/>
      <c r="Y228" s="161"/>
      <c r="Z228" s="162"/>
      <c r="AA228" s="164"/>
      <c r="AB228" s="165"/>
      <c r="AC228" s="161"/>
      <c r="AD228" s="167"/>
      <c r="AE228" s="162"/>
      <c r="AF228" s="164"/>
      <c r="AG228" s="165"/>
      <c r="AH228" s="185"/>
      <c r="AI228" s="167"/>
      <c r="AJ228" s="162"/>
      <c r="AK228" s="164"/>
      <c r="AL228" s="165"/>
      <c r="AM228" s="185"/>
      <c r="AN228" s="167"/>
      <c r="AO228" s="162"/>
      <c r="AP228" s="185"/>
      <c r="AQ228" s="167"/>
      <c r="AR228" s="162"/>
      <c r="AS228" s="166"/>
      <c r="AT228" s="165"/>
      <c r="AU228" s="185"/>
      <c r="AV228" s="167"/>
      <c r="AW228" s="153"/>
      <c r="AX228" s="163"/>
      <c r="AY228" s="167"/>
      <c r="AZ228" s="373"/>
    </row>
    <row r="229" spans="1:52" ht="21.75" customHeight="1">
      <c r="A229" s="379"/>
      <c r="B229" s="370"/>
      <c r="C229" s="370"/>
      <c r="D229" s="321" t="s">
        <v>285</v>
      </c>
      <c r="E229" s="296"/>
      <c r="F229" s="147">
        <f t="shared" si="445"/>
        <v>0</v>
      </c>
      <c r="G229" s="152"/>
      <c r="H229" s="168">
        <v>0</v>
      </c>
      <c r="I229" s="168">
        <v>0</v>
      </c>
      <c r="J229" s="168">
        <v>0</v>
      </c>
      <c r="K229" s="162"/>
      <c r="L229" s="162"/>
      <c r="M229" s="161"/>
      <c r="N229" s="162"/>
      <c r="O229" s="162"/>
      <c r="P229" s="167"/>
      <c r="Q229" s="162"/>
      <c r="R229" s="162"/>
      <c r="S229" s="161"/>
      <c r="T229" s="162"/>
      <c r="U229" s="162"/>
      <c r="V229" s="161"/>
      <c r="W229" s="162"/>
      <c r="X229" s="162"/>
      <c r="Y229" s="161"/>
      <c r="Z229" s="162"/>
      <c r="AA229" s="164"/>
      <c r="AB229" s="165"/>
      <c r="AC229" s="161"/>
      <c r="AD229" s="167"/>
      <c r="AE229" s="162"/>
      <c r="AF229" s="164"/>
      <c r="AG229" s="165"/>
      <c r="AH229" s="185"/>
      <c r="AI229" s="167"/>
      <c r="AJ229" s="162"/>
      <c r="AK229" s="164"/>
      <c r="AL229" s="165"/>
      <c r="AM229" s="185"/>
      <c r="AN229" s="167"/>
      <c r="AO229" s="162"/>
      <c r="AP229" s="185"/>
      <c r="AQ229" s="167"/>
      <c r="AR229" s="162"/>
      <c r="AS229" s="166"/>
      <c r="AT229" s="165"/>
      <c r="AU229" s="185"/>
      <c r="AV229" s="167"/>
      <c r="AW229" s="162"/>
      <c r="AX229" s="163"/>
      <c r="AY229" s="167"/>
      <c r="AZ229" s="373"/>
    </row>
    <row r="230" spans="1:52" ht="33.75" customHeight="1">
      <c r="A230" s="380"/>
      <c r="B230" s="371"/>
      <c r="C230" s="371"/>
      <c r="D230" s="169" t="s">
        <v>43</v>
      </c>
      <c r="E230" s="296"/>
      <c r="F230" s="147">
        <f t="shared" si="445"/>
        <v>0</v>
      </c>
      <c r="G230" s="170"/>
      <c r="H230" s="168">
        <v>0</v>
      </c>
      <c r="I230" s="168">
        <v>0</v>
      </c>
      <c r="J230" s="168">
        <v>0</v>
      </c>
      <c r="K230" s="148"/>
      <c r="L230" s="148"/>
      <c r="M230" s="171"/>
      <c r="N230" s="148"/>
      <c r="O230" s="148"/>
      <c r="P230" s="173"/>
      <c r="Q230" s="148"/>
      <c r="R230" s="148"/>
      <c r="S230" s="171"/>
      <c r="T230" s="148"/>
      <c r="U230" s="148"/>
      <c r="V230" s="171"/>
      <c r="W230" s="148"/>
      <c r="X230" s="148"/>
      <c r="Y230" s="171"/>
      <c r="Z230" s="148"/>
      <c r="AA230" s="151"/>
      <c r="AB230" s="172"/>
      <c r="AC230" s="171"/>
      <c r="AD230" s="173"/>
      <c r="AE230" s="148"/>
      <c r="AF230" s="151"/>
      <c r="AG230" s="172"/>
      <c r="AH230" s="177"/>
      <c r="AI230" s="173"/>
      <c r="AJ230" s="148"/>
      <c r="AK230" s="151"/>
      <c r="AL230" s="172"/>
      <c r="AM230" s="177"/>
      <c r="AN230" s="173"/>
      <c r="AO230" s="148"/>
      <c r="AP230" s="177"/>
      <c r="AQ230" s="173"/>
      <c r="AR230" s="148"/>
      <c r="AS230" s="149"/>
      <c r="AT230" s="172"/>
      <c r="AU230" s="177"/>
      <c r="AV230" s="173"/>
      <c r="AW230" s="148"/>
      <c r="AX230" s="148"/>
      <c r="AY230" s="173"/>
      <c r="AZ230" s="374"/>
    </row>
    <row r="231" spans="1:52" ht="18.75" customHeight="1">
      <c r="A231" s="378" t="s">
        <v>433</v>
      </c>
      <c r="B231" s="369" t="s">
        <v>416</v>
      </c>
      <c r="C231" s="369" t="s">
        <v>307</v>
      </c>
      <c r="D231" s="174" t="s">
        <v>41</v>
      </c>
      <c r="E231" s="296">
        <f>E232+E233+E234</f>
        <v>221.4</v>
      </c>
      <c r="F231" s="147">
        <f>I231+L231+O231+R231+U231+X231+AC231+AH231+AM231+AP231+AU231+AX231</f>
        <v>221.4</v>
      </c>
      <c r="G231" s="175">
        <f>F231/E231</f>
        <v>1</v>
      </c>
      <c r="H231" s="168">
        <v>0</v>
      </c>
      <c r="I231" s="168">
        <v>0</v>
      </c>
      <c r="J231" s="168">
        <v>0</v>
      </c>
      <c r="K231" s="168">
        <f t="shared" ref="K231:L231" si="446">K232+K233+K234+K236+K237</f>
        <v>0</v>
      </c>
      <c r="L231" s="168">
        <f t="shared" si="446"/>
        <v>0</v>
      </c>
      <c r="M231" s="168"/>
      <c r="N231" s="168">
        <f t="shared" ref="N231:O231" si="447">N232+N233+N234+N236+N237</f>
        <v>0</v>
      </c>
      <c r="O231" s="168">
        <f t="shared" si="447"/>
        <v>0</v>
      </c>
      <c r="P231" s="181" t="e">
        <f>O231/N231</f>
        <v>#DIV/0!</v>
      </c>
      <c r="Q231" s="168">
        <f t="shared" ref="Q231:R231" si="448">Q232+Q233+Q234+Q236+Q237</f>
        <v>0</v>
      </c>
      <c r="R231" s="168">
        <f t="shared" si="448"/>
        <v>0</v>
      </c>
      <c r="S231" s="175" t="e">
        <f>R231/Q231</f>
        <v>#DIV/0!</v>
      </c>
      <c r="T231" s="168">
        <f t="shared" ref="T231:U231" si="449">T232+T233+T234+T236+T237</f>
        <v>0</v>
      </c>
      <c r="U231" s="168">
        <f t="shared" si="449"/>
        <v>0</v>
      </c>
      <c r="V231" s="168" t="e">
        <f>U231/T231*100</f>
        <v>#DIV/0!</v>
      </c>
      <c r="W231" s="168">
        <f t="shared" ref="W231:X231" si="450">W232+W233+W234+W236+W237</f>
        <v>0</v>
      </c>
      <c r="X231" s="168">
        <f t="shared" si="450"/>
        <v>0</v>
      </c>
      <c r="Y231" s="168"/>
      <c r="Z231" s="168">
        <f t="shared" ref="Z231:AC231" si="451">Z232+Z233+Z234+Z236+Z237</f>
        <v>221.4</v>
      </c>
      <c r="AA231" s="168">
        <f t="shared" si="451"/>
        <v>0</v>
      </c>
      <c r="AB231" s="168">
        <f t="shared" si="451"/>
        <v>0</v>
      </c>
      <c r="AC231" s="168">
        <f t="shared" si="451"/>
        <v>221.4</v>
      </c>
      <c r="AD231" s="210">
        <f>AC231/Z231</f>
        <v>1</v>
      </c>
      <c r="AE231" s="168">
        <f t="shared" ref="AE231:AH231" si="452">AE232+AE233+AE234+AE236+AE237</f>
        <v>0</v>
      </c>
      <c r="AF231" s="168">
        <f t="shared" si="452"/>
        <v>0</v>
      </c>
      <c r="AG231" s="168">
        <f t="shared" si="452"/>
        <v>0</v>
      </c>
      <c r="AH231" s="219">
        <f t="shared" si="452"/>
        <v>0</v>
      </c>
      <c r="AI231" s="181" t="e">
        <f>AH231/AE231</f>
        <v>#DIV/0!</v>
      </c>
      <c r="AJ231" s="168">
        <f t="shared" ref="AJ231:AM231" si="453">AJ232+AJ233+AJ234+AJ236+AJ237</f>
        <v>0</v>
      </c>
      <c r="AK231" s="168">
        <f t="shared" si="453"/>
        <v>0</v>
      </c>
      <c r="AL231" s="168">
        <f t="shared" si="453"/>
        <v>0</v>
      </c>
      <c r="AM231" s="168">
        <f t="shared" si="453"/>
        <v>0</v>
      </c>
      <c r="AN231" s="168"/>
      <c r="AO231" s="285">
        <f>AO234</f>
        <v>0</v>
      </c>
      <c r="AP231" s="219">
        <f t="shared" ref="AP231" si="454">AP232+AP233+AP234+AP236+AP237</f>
        <v>0</v>
      </c>
      <c r="AQ231" s="210" t="e">
        <f>AP231/AO231</f>
        <v>#DIV/0!</v>
      </c>
      <c r="AR231" s="168">
        <f>AR234</f>
        <v>0</v>
      </c>
      <c r="AS231" s="168">
        <f t="shared" ref="AS231:AU231" si="455">AS232+AS233+AS234+AS236+AS237</f>
        <v>0</v>
      </c>
      <c r="AT231" s="168">
        <f t="shared" si="455"/>
        <v>0</v>
      </c>
      <c r="AU231" s="219">
        <f t="shared" si="455"/>
        <v>0</v>
      </c>
      <c r="AV231" s="210" t="e">
        <f>AU231/AR231</f>
        <v>#DIV/0!</v>
      </c>
      <c r="AW231" s="168">
        <f>AW232+AW233+AW234+AW236+AW237</f>
        <v>0</v>
      </c>
      <c r="AX231" s="168">
        <f t="shared" ref="AX231" si="456">AX232+AX233+AX234+AX236+AX237</f>
        <v>0</v>
      </c>
      <c r="AY231" s="168" t="e">
        <f>AX231/AW231*100</f>
        <v>#DIV/0!</v>
      </c>
      <c r="AZ231" s="372"/>
    </row>
    <row r="232" spans="1:52" ht="31.2">
      <c r="A232" s="379"/>
      <c r="B232" s="370"/>
      <c r="C232" s="370"/>
      <c r="D232" s="176" t="s">
        <v>37</v>
      </c>
      <c r="E232" s="296"/>
      <c r="F232" s="147">
        <f t="shared" ref="F232:F233" si="457">I232+L232+O232+R232+U232+X232+AC232+AH232+AM232+AP232+AU232+AX232</f>
        <v>0</v>
      </c>
      <c r="G232" s="170"/>
      <c r="H232" s="168">
        <v>0</v>
      </c>
      <c r="I232" s="168">
        <v>0</v>
      </c>
      <c r="J232" s="168">
        <v>0</v>
      </c>
      <c r="K232" s="148"/>
      <c r="L232" s="148"/>
      <c r="M232" s="171"/>
      <c r="N232" s="148"/>
      <c r="O232" s="148"/>
      <c r="P232" s="173"/>
      <c r="Q232" s="148"/>
      <c r="R232" s="148"/>
      <c r="S232" s="171"/>
      <c r="T232" s="148"/>
      <c r="U232" s="148"/>
      <c r="V232" s="171"/>
      <c r="W232" s="148"/>
      <c r="X232" s="148"/>
      <c r="Y232" s="171"/>
      <c r="Z232" s="148"/>
      <c r="AA232" s="151"/>
      <c r="AB232" s="172"/>
      <c r="AC232" s="171"/>
      <c r="AD232" s="173"/>
      <c r="AE232" s="148"/>
      <c r="AF232" s="151"/>
      <c r="AG232" s="172"/>
      <c r="AH232" s="281"/>
      <c r="AI232" s="173"/>
      <c r="AJ232" s="148"/>
      <c r="AK232" s="151"/>
      <c r="AL232" s="172"/>
      <c r="AM232" s="177"/>
      <c r="AN232" s="173"/>
      <c r="AO232" s="286"/>
      <c r="AP232" s="275"/>
      <c r="AQ232" s="171"/>
      <c r="AR232" s="148"/>
      <c r="AS232" s="149"/>
      <c r="AT232" s="172"/>
      <c r="AU232" s="281"/>
      <c r="AV232" s="173"/>
      <c r="AW232" s="148"/>
      <c r="AX232" s="150"/>
      <c r="AY232" s="173"/>
      <c r="AZ232" s="373"/>
    </row>
    <row r="233" spans="1:52" ht="64.5" customHeight="1">
      <c r="A233" s="379"/>
      <c r="B233" s="370"/>
      <c r="C233" s="370"/>
      <c r="D233" s="179" t="s">
        <v>2</v>
      </c>
      <c r="E233" s="296"/>
      <c r="F233" s="147">
        <f t="shared" si="457"/>
        <v>0</v>
      </c>
      <c r="G233" s="180"/>
      <c r="H233" s="168">
        <v>0</v>
      </c>
      <c r="I233" s="168">
        <v>0</v>
      </c>
      <c r="J233" s="168">
        <v>0</v>
      </c>
      <c r="K233" s="153"/>
      <c r="L233" s="153"/>
      <c r="M233" s="154"/>
      <c r="N233" s="153"/>
      <c r="O233" s="153"/>
      <c r="P233" s="181"/>
      <c r="Q233" s="153"/>
      <c r="R233" s="153"/>
      <c r="S233" s="154"/>
      <c r="T233" s="153"/>
      <c r="U233" s="153"/>
      <c r="V233" s="154"/>
      <c r="W233" s="153"/>
      <c r="X233" s="153"/>
      <c r="Y233" s="154"/>
      <c r="Z233" s="153"/>
      <c r="AA233" s="157"/>
      <c r="AB233" s="158"/>
      <c r="AC233" s="154"/>
      <c r="AD233" s="181"/>
      <c r="AE233" s="153"/>
      <c r="AF233" s="157"/>
      <c r="AG233" s="158"/>
      <c r="AH233" s="280"/>
      <c r="AI233" s="181"/>
      <c r="AJ233" s="153"/>
      <c r="AK233" s="157"/>
      <c r="AL233" s="158"/>
      <c r="AM233" s="182"/>
      <c r="AN233" s="181"/>
      <c r="AO233" s="287"/>
      <c r="AP233" s="264"/>
      <c r="AQ233" s="154"/>
      <c r="AR233" s="153"/>
      <c r="AS233" s="155"/>
      <c r="AT233" s="158"/>
      <c r="AU233" s="280"/>
      <c r="AV233" s="181"/>
      <c r="AW233" s="153"/>
      <c r="AX233" s="156"/>
      <c r="AY233" s="181"/>
      <c r="AZ233" s="373"/>
    </row>
    <row r="234" spans="1:52" ht="21.75" customHeight="1">
      <c r="A234" s="379"/>
      <c r="B234" s="370"/>
      <c r="C234" s="370"/>
      <c r="D234" s="321" t="s">
        <v>284</v>
      </c>
      <c r="E234" s="296">
        <f>Z234</f>
        <v>221.4</v>
      </c>
      <c r="F234" s="147">
        <f>I234+L234+O234+R234+U234+X234+AC234+AH234+AM234+AP234+AU234+AX234</f>
        <v>221.4</v>
      </c>
      <c r="G234" s="175">
        <f>F234/E234</f>
        <v>1</v>
      </c>
      <c r="H234" s="168">
        <v>0</v>
      </c>
      <c r="I234" s="168">
        <v>0</v>
      </c>
      <c r="J234" s="168">
        <v>0</v>
      </c>
      <c r="K234" s="153"/>
      <c r="L234" s="153"/>
      <c r="M234" s="154"/>
      <c r="N234" s="288"/>
      <c r="O234" s="153"/>
      <c r="P234" s="181" t="e">
        <f>O234/N234</f>
        <v>#DIV/0!</v>
      </c>
      <c r="Q234" s="288"/>
      <c r="R234" s="153"/>
      <c r="S234" s="175" t="e">
        <f>R234/Q234</f>
        <v>#DIV/0!</v>
      </c>
      <c r="T234" s="153"/>
      <c r="U234" s="153"/>
      <c r="V234" s="168" t="e">
        <f>U234/T234*100</f>
        <v>#DIV/0!</v>
      </c>
      <c r="W234" s="153"/>
      <c r="X234" s="153"/>
      <c r="Y234" s="154"/>
      <c r="Z234" s="153">
        <v>221.4</v>
      </c>
      <c r="AA234" s="157"/>
      <c r="AB234" s="158"/>
      <c r="AC234" s="264">
        <v>221.4</v>
      </c>
      <c r="AD234" s="210">
        <f>AC234/Z234</f>
        <v>1</v>
      </c>
      <c r="AE234" s="153"/>
      <c r="AF234" s="157"/>
      <c r="AG234" s="158"/>
      <c r="AH234" s="280"/>
      <c r="AI234" s="181" t="e">
        <f>AH234/AE234</f>
        <v>#DIV/0!</v>
      </c>
      <c r="AJ234" s="153"/>
      <c r="AK234" s="157"/>
      <c r="AL234" s="158"/>
      <c r="AM234" s="182"/>
      <c r="AN234" s="181"/>
      <c r="AO234" s="288"/>
      <c r="AP234" s="280"/>
      <c r="AQ234" s="210" t="e">
        <f>AP234/AO234</f>
        <v>#DIV/0!</v>
      </c>
      <c r="AR234" s="153"/>
      <c r="AS234" s="157"/>
      <c r="AT234" s="158"/>
      <c r="AU234" s="280"/>
      <c r="AV234" s="181" t="e">
        <f>AU234/AR234</f>
        <v>#DIV/0!</v>
      </c>
      <c r="AW234" s="156">
        <v>0</v>
      </c>
      <c r="AX234" s="156"/>
      <c r="AY234" s="159" t="e">
        <f>AX234/AW234</f>
        <v>#DIV/0!</v>
      </c>
      <c r="AZ234" s="373"/>
    </row>
    <row r="235" spans="1:52" ht="87.75" customHeight="1">
      <c r="A235" s="379"/>
      <c r="B235" s="370"/>
      <c r="C235" s="370"/>
      <c r="D235" s="321" t="s">
        <v>289</v>
      </c>
      <c r="E235" s="296"/>
      <c r="F235" s="147">
        <f t="shared" ref="F235:F237" si="458">I235+L235+O235+R235+U235+X235+AA235+AF235+AK235+AP235+AS235+AX235</f>
        <v>0</v>
      </c>
      <c r="G235" s="152"/>
      <c r="H235" s="168">
        <v>0</v>
      </c>
      <c r="I235" s="168">
        <v>0</v>
      </c>
      <c r="J235" s="168">
        <v>0</v>
      </c>
      <c r="K235" s="162"/>
      <c r="L235" s="162"/>
      <c r="M235" s="161"/>
      <c r="N235" s="162"/>
      <c r="O235" s="162"/>
      <c r="P235" s="167"/>
      <c r="Q235" s="162"/>
      <c r="R235" s="162"/>
      <c r="S235" s="161"/>
      <c r="T235" s="162"/>
      <c r="U235" s="162"/>
      <c r="V235" s="161"/>
      <c r="W235" s="162"/>
      <c r="X235" s="162"/>
      <c r="Y235" s="161"/>
      <c r="Z235" s="162"/>
      <c r="AA235" s="164"/>
      <c r="AB235" s="165"/>
      <c r="AC235" s="161"/>
      <c r="AD235" s="167"/>
      <c r="AE235" s="162"/>
      <c r="AF235" s="164"/>
      <c r="AG235" s="165"/>
      <c r="AH235" s="185"/>
      <c r="AI235" s="167"/>
      <c r="AJ235" s="162"/>
      <c r="AK235" s="164"/>
      <c r="AL235" s="165"/>
      <c r="AM235" s="185"/>
      <c r="AN235" s="167"/>
      <c r="AO235" s="162"/>
      <c r="AP235" s="185"/>
      <c r="AQ235" s="167"/>
      <c r="AR235" s="162"/>
      <c r="AS235" s="166"/>
      <c r="AT235" s="165"/>
      <c r="AU235" s="185"/>
      <c r="AV235" s="167"/>
      <c r="AW235" s="153"/>
      <c r="AX235" s="163"/>
      <c r="AY235" s="167"/>
      <c r="AZ235" s="373"/>
    </row>
    <row r="236" spans="1:52" ht="21.75" customHeight="1">
      <c r="A236" s="379"/>
      <c r="B236" s="370"/>
      <c r="C236" s="370"/>
      <c r="D236" s="321" t="s">
        <v>285</v>
      </c>
      <c r="E236" s="296"/>
      <c r="F236" s="147">
        <f t="shared" si="458"/>
        <v>0</v>
      </c>
      <c r="G236" s="152"/>
      <c r="H236" s="168">
        <v>0</v>
      </c>
      <c r="I236" s="168">
        <v>0</v>
      </c>
      <c r="J236" s="168">
        <v>0</v>
      </c>
      <c r="K236" s="162"/>
      <c r="L236" s="162"/>
      <c r="M236" s="161"/>
      <c r="N236" s="162"/>
      <c r="O236" s="162"/>
      <c r="P236" s="167"/>
      <c r="Q236" s="162"/>
      <c r="R236" s="162"/>
      <c r="S236" s="161"/>
      <c r="T236" s="162"/>
      <c r="U236" s="162"/>
      <c r="V236" s="161"/>
      <c r="W236" s="162"/>
      <c r="X236" s="162"/>
      <c r="Y236" s="161"/>
      <c r="Z236" s="162"/>
      <c r="AA236" s="164"/>
      <c r="AB236" s="165"/>
      <c r="AC236" s="161"/>
      <c r="AD236" s="167"/>
      <c r="AE236" s="162"/>
      <c r="AF236" s="164"/>
      <c r="AG236" s="165"/>
      <c r="AH236" s="185"/>
      <c r="AI236" s="167"/>
      <c r="AJ236" s="162"/>
      <c r="AK236" s="164"/>
      <c r="AL236" s="165"/>
      <c r="AM236" s="185"/>
      <c r="AN236" s="167"/>
      <c r="AO236" s="162"/>
      <c r="AP236" s="185"/>
      <c r="AQ236" s="167"/>
      <c r="AR236" s="162"/>
      <c r="AS236" s="166"/>
      <c r="AT236" s="165"/>
      <c r="AU236" s="185"/>
      <c r="AV236" s="167"/>
      <c r="AW236" s="162"/>
      <c r="AX236" s="163"/>
      <c r="AY236" s="167"/>
      <c r="AZ236" s="373"/>
    </row>
    <row r="237" spans="1:52" ht="33.75" customHeight="1">
      <c r="A237" s="380"/>
      <c r="B237" s="371"/>
      <c r="C237" s="371"/>
      <c r="D237" s="169" t="s">
        <v>43</v>
      </c>
      <c r="E237" s="296"/>
      <c r="F237" s="147">
        <f t="shared" si="458"/>
        <v>0</v>
      </c>
      <c r="G237" s="170"/>
      <c r="H237" s="168">
        <v>0</v>
      </c>
      <c r="I237" s="168">
        <v>0</v>
      </c>
      <c r="J237" s="168">
        <v>0</v>
      </c>
      <c r="K237" s="148"/>
      <c r="L237" s="148"/>
      <c r="M237" s="171"/>
      <c r="N237" s="148"/>
      <c r="O237" s="148"/>
      <c r="P237" s="173"/>
      <c r="Q237" s="148"/>
      <c r="R237" s="148"/>
      <c r="S237" s="171"/>
      <c r="T237" s="148"/>
      <c r="U237" s="148"/>
      <c r="V237" s="171"/>
      <c r="W237" s="148"/>
      <c r="X237" s="148"/>
      <c r="Y237" s="171"/>
      <c r="Z237" s="148"/>
      <c r="AA237" s="151"/>
      <c r="AB237" s="172"/>
      <c r="AC237" s="171"/>
      <c r="AD237" s="173"/>
      <c r="AE237" s="148"/>
      <c r="AF237" s="151"/>
      <c r="AG237" s="172"/>
      <c r="AH237" s="177"/>
      <c r="AI237" s="173"/>
      <c r="AJ237" s="148"/>
      <c r="AK237" s="151"/>
      <c r="AL237" s="172"/>
      <c r="AM237" s="177"/>
      <c r="AN237" s="173"/>
      <c r="AO237" s="148"/>
      <c r="AP237" s="177"/>
      <c r="AQ237" s="173"/>
      <c r="AR237" s="148"/>
      <c r="AS237" s="149"/>
      <c r="AT237" s="172"/>
      <c r="AU237" s="177"/>
      <c r="AV237" s="173"/>
      <c r="AW237" s="148"/>
      <c r="AX237" s="148"/>
      <c r="AY237" s="173"/>
      <c r="AZ237" s="374"/>
    </row>
    <row r="238" spans="1:52" ht="18.75" customHeight="1">
      <c r="A238" s="378" t="s">
        <v>434</v>
      </c>
      <c r="B238" s="369" t="s">
        <v>404</v>
      </c>
      <c r="C238" s="369" t="s">
        <v>307</v>
      </c>
      <c r="D238" s="174" t="s">
        <v>41</v>
      </c>
      <c r="E238" s="296">
        <f>E239+E240+E241</f>
        <v>161.90700000000001</v>
      </c>
      <c r="F238" s="147">
        <f>F241</f>
        <v>149.755</v>
      </c>
      <c r="G238" s="175">
        <f>F238/E238</f>
        <v>0.92494456694275096</v>
      </c>
      <c r="H238" s="168">
        <v>0</v>
      </c>
      <c r="I238" s="168">
        <v>0</v>
      </c>
      <c r="J238" s="168">
        <v>0</v>
      </c>
      <c r="K238" s="168">
        <f t="shared" ref="K238:L238" si="459">K239+K240+K241+K243+K244</f>
        <v>0</v>
      </c>
      <c r="L238" s="168">
        <f t="shared" si="459"/>
        <v>0</v>
      </c>
      <c r="M238" s="168"/>
      <c r="N238" s="168">
        <f t="shared" ref="N238:O238" si="460">N239+N240+N241+N243+N244</f>
        <v>0</v>
      </c>
      <c r="O238" s="168">
        <f t="shared" si="460"/>
        <v>0</v>
      </c>
      <c r="P238" s="168"/>
      <c r="Q238" s="168">
        <f t="shared" ref="Q238:R238" si="461">Q239+Q240+Q241+Q243+Q244</f>
        <v>0</v>
      </c>
      <c r="R238" s="168">
        <f t="shared" si="461"/>
        <v>0</v>
      </c>
      <c r="S238" s="168">
        <v>0</v>
      </c>
      <c r="T238" s="168">
        <f t="shared" ref="T238:U238" si="462">T239+T240+T241+T243+T244</f>
        <v>0</v>
      </c>
      <c r="U238" s="168">
        <f t="shared" si="462"/>
        <v>0</v>
      </c>
      <c r="V238" s="168"/>
      <c r="W238" s="168">
        <f t="shared" ref="W238:X238" si="463">W239+W240+W241+W243+W244</f>
        <v>0</v>
      </c>
      <c r="X238" s="168">
        <f t="shared" si="463"/>
        <v>0</v>
      </c>
      <c r="Y238" s="168"/>
      <c r="Z238" s="168">
        <f t="shared" ref="Z238:AC238" si="464">Z239+Z240+Z241+Z243+Z244</f>
        <v>149.755</v>
      </c>
      <c r="AA238" s="168">
        <f t="shared" si="464"/>
        <v>0</v>
      </c>
      <c r="AB238" s="168">
        <f t="shared" si="464"/>
        <v>0</v>
      </c>
      <c r="AC238" s="219">
        <f t="shared" si="464"/>
        <v>149.755</v>
      </c>
      <c r="AD238" s="210">
        <f>AC238/Z238</f>
        <v>1</v>
      </c>
      <c r="AE238" s="168">
        <f>AE244</f>
        <v>0</v>
      </c>
      <c r="AF238" s="168">
        <f t="shared" ref="AF238:AG238" si="465">AF239+AF240+AF241+AF243+AF244</f>
        <v>0</v>
      </c>
      <c r="AG238" s="168">
        <f t="shared" si="465"/>
        <v>0</v>
      </c>
      <c r="AH238" s="219">
        <f>AH244</f>
        <v>0</v>
      </c>
      <c r="AI238" s="210" t="e">
        <f>AH238/AE238</f>
        <v>#DIV/0!</v>
      </c>
      <c r="AJ238" s="168">
        <f t="shared" ref="AJ238:AM238" si="466">AJ239+AJ240+AJ241+AJ243+AJ244</f>
        <v>0</v>
      </c>
      <c r="AK238" s="168">
        <f t="shared" si="466"/>
        <v>0</v>
      </c>
      <c r="AL238" s="168">
        <f t="shared" si="466"/>
        <v>0</v>
      </c>
      <c r="AM238" s="219">
        <f t="shared" si="466"/>
        <v>0</v>
      </c>
      <c r="AN238" s="181" t="e">
        <f>AM238/AJ238</f>
        <v>#DIV/0!</v>
      </c>
      <c r="AO238" s="168">
        <f t="shared" ref="AO238:AP238" si="467">AO239+AO240+AO241+AO243+AO244</f>
        <v>0</v>
      </c>
      <c r="AP238" s="168">
        <f t="shared" si="467"/>
        <v>0</v>
      </c>
      <c r="AQ238" s="168"/>
      <c r="AR238" s="168">
        <f>AR241</f>
        <v>0</v>
      </c>
      <c r="AS238" s="168">
        <f t="shared" ref="AS238:AT238" si="468">AS239+AS240+AS241+AS243+AS244</f>
        <v>0</v>
      </c>
      <c r="AT238" s="168">
        <f t="shared" si="468"/>
        <v>0</v>
      </c>
      <c r="AU238" s="219">
        <f>AU241</f>
        <v>0</v>
      </c>
      <c r="AV238" s="210" t="e">
        <f>AU238/AR238</f>
        <v>#DIV/0!</v>
      </c>
      <c r="AW238" s="168">
        <f>AW241</f>
        <v>12.151999999999999</v>
      </c>
      <c r="AX238" s="168">
        <f>AX241</f>
        <v>0</v>
      </c>
      <c r="AY238" s="159">
        <f>AX238/AW238</f>
        <v>0</v>
      </c>
      <c r="AZ238" s="447"/>
    </row>
    <row r="239" spans="1:52" ht="31.2">
      <c r="A239" s="379"/>
      <c r="B239" s="370"/>
      <c r="C239" s="370"/>
      <c r="D239" s="176" t="s">
        <v>37</v>
      </c>
      <c r="E239" s="296">
        <f t="shared" ref="E239:E243" si="469">H239+K239+N239+Q239+T239+W239+Z239+AE239+AJ239+AO239+AR239+AW239</f>
        <v>0</v>
      </c>
      <c r="F239" s="147">
        <f t="shared" ref="E239:F259" si="470">I239+L239+O239+R239+U239+X239+AC239+AH239+AM239+AP239+AU239+AX239</f>
        <v>0</v>
      </c>
      <c r="G239" s="170"/>
      <c r="H239" s="168">
        <v>0</v>
      </c>
      <c r="I239" s="168">
        <v>0</v>
      </c>
      <c r="J239" s="168">
        <v>0</v>
      </c>
      <c r="K239" s="148"/>
      <c r="L239" s="148"/>
      <c r="M239" s="171"/>
      <c r="N239" s="148"/>
      <c r="O239" s="148"/>
      <c r="P239" s="173"/>
      <c r="Q239" s="148"/>
      <c r="R239" s="148"/>
      <c r="S239" s="171"/>
      <c r="T239" s="148"/>
      <c r="U239" s="148"/>
      <c r="V239" s="171"/>
      <c r="W239" s="148"/>
      <c r="X239" s="148"/>
      <c r="Y239" s="171"/>
      <c r="Z239" s="148"/>
      <c r="AA239" s="151"/>
      <c r="AB239" s="172"/>
      <c r="AC239" s="275"/>
      <c r="AD239" s="173"/>
      <c r="AE239" s="148"/>
      <c r="AF239" s="151"/>
      <c r="AG239" s="172"/>
      <c r="AH239" s="281"/>
      <c r="AI239" s="173"/>
      <c r="AJ239" s="148"/>
      <c r="AK239" s="151"/>
      <c r="AL239" s="172"/>
      <c r="AM239" s="281"/>
      <c r="AN239" s="173"/>
      <c r="AO239" s="178"/>
      <c r="AP239" s="148"/>
      <c r="AQ239" s="148"/>
      <c r="AR239" s="148"/>
      <c r="AS239" s="149"/>
      <c r="AT239" s="172"/>
      <c r="AU239" s="281"/>
      <c r="AV239" s="173"/>
      <c r="AW239" s="148"/>
      <c r="AX239" s="150"/>
      <c r="AY239" s="173"/>
      <c r="AZ239" s="373"/>
    </row>
    <row r="240" spans="1:52" ht="64.5" customHeight="1">
      <c r="A240" s="379"/>
      <c r="B240" s="370"/>
      <c r="C240" s="370"/>
      <c r="D240" s="179" t="s">
        <v>2</v>
      </c>
      <c r="E240" s="296">
        <f t="shared" si="469"/>
        <v>0</v>
      </c>
      <c r="F240" s="147">
        <f t="shared" si="470"/>
        <v>0</v>
      </c>
      <c r="G240" s="180"/>
      <c r="H240" s="168">
        <v>0</v>
      </c>
      <c r="I240" s="168">
        <v>0</v>
      </c>
      <c r="J240" s="168">
        <v>0</v>
      </c>
      <c r="K240" s="153"/>
      <c r="L240" s="153"/>
      <c r="M240" s="154"/>
      <c r="N240" s="153"/>
      <c r="O240" s="153"/>
      <c r="P240" s="181"/>
      <c r="Q240" s="153"/>
      <c r="R240" s="153"/>
      <c r="S240" s="154"/>
      <c r="T240" s="153"/>
      <c r="U240" s="153"/>
      <c r="V240" s="154"/>
      <c r="W240" s="153"/>
      <c r="X240" s="153"/>
      <c r="Y240" s="154"/>
      <c r="Z240" s="153"/>
      <c r="AA240" s="157"/>
      <c r="AB240" s="158"/>
      <c r="AC240" s="264"/>
      <c r="AD240" s="181"/>
      <c r="AE240" s="153"/>
      <c r="AF240" s="157"/>
      <c r="AG240" s="158"/>
      <c r="AH240" s="280"/>
      <c r="AI240" s="181"/>
      <c r="AJ240" s="153"/>
      <c r="AK240" s="157"/>
      <c r="AL240" s="158"/>
      <c r="AM240" s="280"/>
      <c r="AN240" s="181"/>
      <c r="AO240" s="160"/>
      <c r="AP240" s="154"/>
      <c r="AQ240" s="154"/>
      <c r="AR240" s="153"/>
      <c r="AS240" s="155"/>
      <c r="AT240" s="158"/>
      <c r="AU240" s="280"/>
      <c r="AV240" s="181"/>
      <c r="AW240" s="153"/>
      <c r="AX240" s="156"/>
      <c r="AY240" s="181"/>
      <c r="AZ240" s="373"/>
    </row>
    <row r="241" spans="1:52" ht="21.75" customHeight="1">
      <c r="A241" s="379"/>
      <c r="B241" s="370"/>
      <c r="C241" s="370"/>
      <c r="D241" s="321" t="s">
        <v>284</v>
      </c>
      <c r="E241" s="296">
        <v>161.90700000000001</v>
      </c>
      <c r="F241" s="147">
        <f t="shared" si="470"/>
        <v>149.755</v>
      </c>
      <c r="G241" s="175">
        <f>F241/E241</f>
        <v>0.92494456694275096</v>
      </c>
      <c r="H241" s="168">
        <v>0</v>
      </c>
      <c r="I241" s="168">
        <v>0</v>
      </c>
      <c r="J241" s="168">
        <v>0</v>
      </c>
      <c r="K241" s="153"/>
      <c r="L241" s="153"/>
      <c r="M241" s="154"/>
      <c r="N241" s="153"/>
      <c r="O241" s="153"/>
      <c r="P241" s="181"/>
      <c r="Q241" s="153"/>
      <c r="R241" s="153"/>
      <c r="S241" s="154"/>
      <c r="T241" s="153"/>
      <c r="U241" s="153"/>
      <c r="V241" s="154"/>
      <c r="W241" s="153"/>
      <c r="X241" s="153"/>
      <c r="Y241" s="154"/>
      <c r="Z241" s="153">
        <v>149.755</v>
      </c>
      <c r="AA241" s="157"/>
      <c r="AB241" s="158"/>
      <c r="AC241" s="264">
        <v>149.755</v>
      </c>
      <c r="AD241" s="181">
        <f>AC241/Z241</f>
        <v>1</v>
      </c>
      <c r="AE241" s="153"/>
      <c r="AF241" s="157"/>
      <c r="AG241" s="158"/>
      <c r="AH241" s="280"/>
      <c r="AI241" s="181" t="e">
        <f>AH241/AE241</f>
        <v>#DIV/0!</v>
      </c>
      <c r="AJ241" s="153"/>
      <c r="AK241" s="157"/>
      <c r="AL241" s="158"/>
      <c r="AM241" s="280"/>
      <c r="AN241" s="181" t="e">
        <f>AM241/AJ241</f>
        <v>#DIV/0!</v>
      </c>
      <c r="AO241" s="153"/>
      <c r="AP241" s="182"/>
      <c r="AQ241" s="181"/>
      <c r="AR241" s="147"/>
      <c r="AS241" s="157"/>
      <c r="AT241" s="158"/>
      <c r="AU241" s="280"/>
      <c r="AV241" s="171" t="e">
        <f>AU241/AR241</f>
        <v>#DIV/0!</v>
      </c>
      <c r="AW241" s="148">
        <v>12.151999999999999</v>
      </c>
      <c r="AX241" s="156"/>
      <c r="AY241" s="159">
        <f>AX241/AW241</f>
        <v>0</v>
      </c>
      <c r="AZ241" s="373"/>
    </row>
    <row r="242" spans="1:52" ht="87.75" customHeight="1">
      <c r="A242" s="379"/>
      <c r="B242" s="370"/>
      <c r="C242" s="370"/>
      <c r="D242" s="321" t="s">
        <v>289</v>
      </c>
      <c r="E242" s="296">
        <f t="shared" si="469"/>
        <v>0</v>
      </c>
      <c r="F242" s="147">
        <f t="shared" si="470"/>
        <v>0</v>
      </c>
      <c r="G242" s="152"/>
      <c r="H242" s="168">
        <v>0</v>
      </c>
      <c r="I242" s="168">
        <v>0</v>
      </c>
      <c r="J242" s="168">
        <v>0</v>
      </c>
      <c r="K242" s="162"/>
      <c r="L242" s="162"/>
      <c r="M242" s="161"/>
      <c r="N242" s="162"/>
      <c r="O242" s="162"/>
      <c r="P242" s="167"/>
      <c r="Q242" s="162"/>
      <c r="R242" s="162"/>
      <c r="S242" s="161"/>
      <c r="T242" s="162"/>
      <c r="U242" s="162"/>
      <c r="V242" s="161"/>
      <c r="W242" s="162"/>
      <c r="X242" s="162"/>
      <c r="Y242" s="161"/>
      <c r="Z242" s="162"/>
      <c r="AA242" s="164"/>
      <c r="AB242" s="165"/>
      <c r="AC242" s="161"/>
      <c r="AD242" s="167"/>
      <c r="AE242" s="162"/>
      <c r="AF242" s="164"/>
      <c r="AG242" s="165"/>
      <c r="AH242" s="185"/>
      <c r="AI242" s="167"/>
      <c r="AJ242" s="162"/>
      <c r="AK242" s="164"/>
      <c r="AL242" s="165"/>
      <c r="AM242" s="282"/>
      <c r="AN242" s="167"/>
      <c r="AO242" s="162"/>
      <c r="AP242" s="185"/>
      <c r="AQ242" s="167"/>
      <c r="AR242" s="147"/>
      <c r="AS242" s="166"/>
      <c r="AT242" s="165"/>
      <c r="AU242" s="185"/>
      <c r="AV242" s="167"/>
      <c r="AW242" s="153"/>
      <c r="AX242" s="163"/>
      <c r="AY242" s="167"/>
      <c r="AZ242" s="373"/>
    </row>
    <row r="243" spans="1:52" ht="21.75" customHeight="1">
      <c r="A243" s="379"/>
      <c r="B243" s="370"/>
      <c r="C243" s="370"/>
      <c r="D243" s="321" t="s">
        <v>285</v>
      </c>
      <c r="E243" s="296">
        <f t="shared" si="469"/>
        <v>0</v>
      </c>
      <c r="F243" s="147">
        <f t="shared" si="470"/>
        <v>0</v>
      </c>
      <c r="G243" s="152"/>
      <c r="H243" s="168">
        <v>0</v>
      </c>
      <c r="I243" s="168">
        <v>0</v>
      </c>
      <c r="J243" s="168">
        <v>0</v>
      </c>
      <c r="K243" s="162"/>
      <c r="L243" s="162"/>
      <c r="M243" s="161"/>
      <c r="N243" s="162"/>
      <c r="O243" s="162"/>
      <c r="P243" s="167"/>
      <c r="Q243" s="162"/>
      <c r="R243" s="162"/>
      <c r="S243" s="161"/>
      <c r="T243" s="162"/>
      <c r="U243" s="162"/>
      <c r="V243" s="161"/>
      <c r="W243" s="162"/>
      <c r="X243" s="162"/>
      <c r="Y243" s="161"/>
      <c r="Z243" s="162"/>
      <c r="AA243" s="164"/>
      <c r="AB243" s="165"/>
      <c r="AC243" s="161"/>
      <c r="AD243" s="167"/>
      <c r="AE243" s="162"/>
      <c r="AF243" s="164"/>
      <c r="AG243" s="165"/>
      <c r="AH243" s="185"/>
      <c r="AI243" s="181"/>
      <c r="AJ243" s="162"/>
      <c r="AK243" s="164"/>
      <c r="AL243" s="165"/>
      <c r="AM243" s="282"/>
      <c r="AN243" s="167"/>
      <c r="AO243" s="162"/>
      <c r="AP243" s="185"/>
      <c r="AQ243" s="167"/>
      <c r="AR243" s="147">
        <f t="shared" ref="AR243" si="471">AU243+AX243+BA243+BD243+BG243+BJ243+BM243+BR243+BW243+CB243+CE243+CJ243</f>
        <v>0</v>
      </c>
      <c r="AS243" s="166"/>
      <c r="AT243" s="165"/>
      <c r="AU243" s="185"/>
      <c r="AV243" s="167"/>
      <c r="AW243" s="162"/>
      <c r="AX243" s="163"/>
      <c r="AY243" s="167"/>
      <c r="AZ243" s="373"/>
    </row>
    <row r="244" spans="1:52" ht="33.75" customHeight="1">
      <c r="A244" s="380"/>
      <c r="B244" s="371"/>
      <c r="C244" s="371"/>
      <c r="D244" s="169" t="s">
        <v>43</v>
      </c>
      <c r="E244" s="296"/>
      <c r="F244" s="147"/>
      <c r="G244" s="170"/>
      <c r="H244" s="168">
        <v>0</v>
      </c>
      <c r="I244" s="168">
        <v>0</v>
      </c>
      <c r="J244" s="168">
        <v>0</v>
      </c>
      <c r="K244" s="148"/>
      <c r="L244" s="148"/>
      <c r="M244" s="171"/>
      <c r="N244" s="148"/>
      <c r="O244" s="148"/>
      <c r="P244" s="173"/>
      <c r="Q244" s="148"/>
      <c r="R244" s="148"/>
      <c r="S244" s="171"/>
      <c r="T244" s="148"/>
      <c r="U244" s="148"/>
      <c r="V244" s="171"/>
      <c r="W244" s="148"/>
      <c r="X244" s="148"/>
      <c r="Y244" s="171"/>
      <c r="Z244" s="148"/>
      <c r="AA244" s="151"/>
      <c r="AB244" s="172"/>
      <c r="AC244" s="171"/>
      <c r="AD244" s="173"/>
      <c r="AE244" s="162"/>
      <c r="AF244" s="164"/>
      <c r="AG244" s="165"/>
      <c r="AH244" s="282"/>
      <c r="AI244" s="181" t="e">
        <f>AH244/AE244</f>
        <v>#DIV/0!</v>
      </c>
      <c r="AJ244" s="148"/>
      <c r="AK244" s="151"/>
      <c r="AL244" s="172"/>
      <c r="AM244" s="281"/>
      <c r="AN244" s="173" t="e">
        <f>AM244/AJ244</f>
        <v>#DIV/0!</v>
      </c>
      <c r="AO244" s="148"/>
      <c r="AP244" s="177"/>
      <c r="AQ244" s="173"/>
      <c r="AR244" s="147"/>
      <c r="AS244" s="149"/>
      <c r="AT244" s="172"/>
      <c r="AU244" s="281"/>
      <c r="AV244" s="173"/>
      <c r="AW244" s="148"/>
      <c r="AX244" s="148"/>
      <c r="AY244" s="173" t="e">
        <f>AX244/AW244</f>
        <v>#DIV/0!</v>
      </c>
      <c r="AZ244" s="374"/>
    </row>
    <row r="245" spans="1:52" ht="18.75" customHeight="1">
      <c r="A245" s="378" t="s">
        <v>435</v>
      </c>
      <c r="B245" s="369" t="s">
        <v>376</v>
      </c>
      <c r="C245" s="369" t="s">
        <v>307</v>
      </c>
      <c r="D245" s="174" t="s">
        <v>41</v>
      </c>
      <c r="E245" s="296">
        <f>E246+E247+E248</f>
        <v>10317.492829999999</v>
      </c>
      <c r="F245" s="147">
        <f t="shared" si="470"/>
        <v>0</v>
      </c>
      <c r="G245" s="175">
        <f>F245/E245</f>
        <v>0</v>
      </c>
      <c r="H245" s="168">
        <v>0</v>
      </c>
      <c r="I245" s="168">
        <v>0</v>
      </c>
      <c r="J245" s="168">
        <v>0</v>
      </c>
      <c r="K245" s="168">
        <f t="shared" ref="K245:L245" si="472">K246+K247+K248+K250+K251</f>
        <v>0</v>
      </c>
      <c r="L245" s="168">
        <f t="shared" si="472"/>
        <v>0</v>
      </c>
      <c r="M245" s="168"/>
      <c r="N245" s="168">
        <f t="shared" ref="N245:O245" si="473">N246+N247+N248+N250+N251</f>
        <v>0</v>
      </c>
      <c r="O245" s="168">
        <f t="shared" si="473"/>
        <v>0</v>
      </c>
      <c r="P245" s="168"/>
      <c r="Q245" s="168">
        <f t="shared" ref="Q245:R245" si="474">Q246+Q247+Q248+Q250+Q251</f>
        <v>0</v>
      </c>
      <c r="R245" s="168">
        <f t="shared" si="474"/>
        <v>0</v>
      </c>
      <c r="S245" s="175" t="e">
        <f>R245/Q245</f>
        <v>#DIV/0!</v>
      </c>
      <c r="T245" s="168">
        <f t="shared" ref="T245:U245" si="475">T246+T247+T248+T250+T251</f>
        <v>0</v>
      </c>
      <c r="U245" s="168">
        <f t="shared" si="475"/>
        <v>0</v>
      </c>
      <c r="V245" s="168"/>
      <c r="W245" s="168">
        <f t="shared" ref="W245:X245" si="476">W246+W247+W248+W250+W251</f>
        <v>0</v>
      </c>
      <c r="X245" s="168">
        <f t="shared" si="476"/>
        <v>0</v>
      </c>
      <c r="Y245" s="168"/>
      <c r="Z245" s="168">
        <f t="shared" ref="Z245:AC245" si="477">Z246+Z247+Z248+Z250+Z251</f>
        <v>0</v>
      </c>
      <c r="AA245" s="168">
        <f t="shared" si="477"/>
        <v>0</v>
      </c>
      <c r="AB245" s="168">
        <f t="shared" si="477"/>
        <v>0</v>
      </c>
      <c r="AC245" s="168">
        <f t="shared" si="477"/>
        <v>0</v>
      </c>
      <c r="AD245" s="168"/>
      <c r="AE245" s="168">
        <f t="shared" ref="AE245:AH245" si="478">AE246+AE247+AE248+AE250+AE251</f>
        <v>0</v>
      </c>
      <c r="AF245" s="168">
        <f t="shared" si="478"/>
        <v>0</v>
      </c>
      <c r="AG245" s="168">
        <f t="shared" si="478"/>
        <v>0</v>
      </c>
      <c r="AH245" s="168">
        <f t="shared" si="478"/>
        <v>0</v>
      </c>
      <c r="AI245" s="168"/>
      <c r="AJ245" s="168">
        <f t="shared" ref="AJ245:AM245" si="479">AJ246+AJ247+AJ248+AJ250+AJ251</f>
        <v>0</v>
      </c>
      <c r="AK245" s="168">
        <f t="shared" si="479"/>
        <v>0</v>
      </c>
      <c r="AL245" s="168">
        <f t="shared" si="479"/>
        <v>0</v>
      </c>
      <c r="AM245" s="168">
        <f t="shared" si="479"/>
        <v>0</v>
      </c>
      <c r="AN245" s="168"/>
      <c r="AO245" s="168">
        <f t="shared" ref="AO245:AP245" si="480">AO246+AO247+AO248+AO250+AO251</f>
        <v>0</v>
      </c>
      <c r="AP245" s="168">
        <f t="shared" si="480"/>
        <v>0</v>
      </c>
      <c r="AQ245" s="168"/>
      <c r="AR245" s="168">
        <f t="shared" ref="AR245:AU245" si="481">AR246+AR247+AR248+AR250+AR251</f>
        <v>0</v>
      </c>
      <c r="AS245" s="168">
        <f t="shared" si="481"/>
        <v>0</v>
      </c>
      <c r="AT245" s="168">
        <f t="shared" si="481"/>
        <v>0</v>
      </c>
      <c r="AU245" s="168">
        <f t="shared" si="481"/>
        <v>0</v>
      </c>
      <c r="AV245" s="168"/>
      <c r="AW245" s="168">
        <f>AW246+AW247+AW248</f>
        <v>10317.492829999999</v>
      </c>
      <c r="AX245" s="168">
        <f t="shared" ref="AX245" si="482">AX246+AX247+AX248+AX250+AX251</f>
        <v>0</v>
      </c>
      <c r="AY245" s="159">
        <f>AX245/AW245</f>
        <v>0</v>
      </c>
      <c r="AZ245" s="372"/>
    </row>
    <row r="246" spans="1:52" ht="31.2">
      <c r="A246" s="379"/>
      <c r="B246" s="370"/>
      <c r="C246" s="370"/>
      <c r="D246" s="176" t="s">
        <v>37</v>
      </c>
      <c r="E246" s="296">
        <f t="shared" ref="E246:E247" si="483">H246+K246+N246+Q246+T246+W246+Z246+AE246+AJ246+AO246+AR246+AW246</f>
        <v>0</v>
      </c>
      <c r="F246" s="147">
        <f t="shared" si="470"/>
        <v>0</v>
      </c>
      <c r="G246" s="170"/>
      <c r="H246" s="168">
        <v>0</v>
      </c>
      <c r="I246" s="168">
        <v>0</v>
      </c>
      <c r="J246" s="168">
        <v>0</v>
      </c>
      <c r="K246" s="148"/>
      <c r="L246" s="148"/>
      <c r="M246" s="171"/>
      <c r="N246" s="148"/>
      <c r="O246" s="148"/>
      <c r="P246" s="173"/>
      <c r="Q246" s="148"/>
      <c r="R246" s="148"/>
      <c r="S246" s="171"/>
      <c r="T246" s="148"/>
      <c r="U246" s="148"/>
      <c r="V246" s="171"/>
      <c r="W246" s="148"/>
      <c r="X246" s="148"/>
      <c r="Y246" s="171"/>
      <c r="Z246" s="148"/>
      <c r="AA246" s="151"/>
      <c r="AB246" s="172"/>
      <c r="AC246" s="171"/>
      <c r="AD246" s="173"/>
      <c r="AE246" s="148"/>
      <c r="AF246" s="151"/>
      <c r="AG246" s="172"/>
      <c r="AH246" s="177"/>
      <c r="AI246" s="173"/>
      <c r="AJ246" s="148"/>
      <c r="AK246" s="151"/>
      <c r="AL246" s="172"/>
      <c r="AM246" s="177"/>
      <c r="AN246" s="173"/>
      <c r="AO246" s="178"/>
      <c r="AP246" s="148"/>
      <c r="AQ246" s="148"/>
      <c r="AR246" s="148"/>
      <c r="AS246" s="149"/>
      <c r="AT246" s="172"/>
      <c r="AU246" s="177"/>
      <c r="AV246" s="173"/>
      <c r="AW246" s="148"/>
      <c r="AX246" s="150"/>
      <c r="AY246" s="173"/>
      <c r="AZ246" s="373"/>
    </row>
    <row r="247" spans="1:52" ht="64.5" customHeight="1">
      <c r="A247" s="379"/>
      <c r="B247" s="370"/>
      <c r="C247" s="370"/>
      <c r="D247" s="179" t="s">
        <v>2</v>
      </c>
      <c r="E247" s="296">
        <f t="shared" si="483"/>
        <v>0</v>
      </c>
      <c r="F247" s="147">
        <f t="shared" si="470"/>
        <v>0</v>
      </c>
      <c r="G247" s="180"/>
      <c r="H247" s="168">
        <v>0</v>
      </c>
      <c r="I247" s="168">
        <v>0</v>
      </c>
      <c r="J247" s="168">
        <v>0</v>
      </c>
      <c r="K247" s="153"/>
      <c r="L247" s="153"/>
      <c r="M247" s="154"/>
      <c r="N247" s="153"/>
      <c r="O247" s="153"/>
      <c r="P247" s="181"/>
      <c r="Q247" s="153"/>
      <c r="R247" s="153"/>
      <c r="S247" s="154"/>
      <c r="T247" s="153"/>
      <c r="U247" s="153"/>
      <c r="V247" s="154"/>
      <c r="W247" s="153"/>
      <c r="X247" s="153"/>
      <c r="Y247" s="154"/>
      <c r="Z247" s="153"/>
      <c r="AA247" s="157"/>
      <c r="AB247" s="158"/>
      <c r="AC247" s="154"/>
      <c r="AD247" s="181"/>
      <c r="AE247" s="153"/>
      <c r="AF247" s="157"/>
      <c r="AG247" s="158"/>
      <c r="AH247" s="182"/>
      <c r="AI247" s="181"/>
      <c r="AJ247" s="153"/>
      <c r="AK247" s="157"/>
      <c r="AL247" s="158"/>
      <c r="AM247" s="182"/>
      <c r="AN247" s="181"/>
      <c r="AO247" s="160"/>
      <c r="AP247" s="154"/>
      <c r="AQ247" s="154"/>
      <c r="AR247" s="153"/>
      <c r="AS247" s="155"/>
      <c r="AT247" s="158"/>
      <c r="AU247" s="182"/>
      <c r="AV247" s="181"/>
      <c r="AW247" s="153"/>
      <c r="AX247" s="156"/>
      <c r="AY247" s="181"/>
      <c r="AZ247" s="373"/>
    </row>
    <row r="248" spans="1:52" ht="21.75" customHeight="1">
      <c r="A248" s="379"/>
      <c r="B248" s="370"/>
      <c r="C248" s="370"/>
      <c r="D248" s="321" t="s">
        <v>284</v>
      </c>
      <c r="E248" s="296">
        <f t="shared" si="470"/>
        <v>10317.492829999999</v>
      </c>
      <c r="F248" s="147">
        <f t="shared" si="470"/>
        <v>0</v>
      </c>
      <c r="G248" s="175">
        <f>F248/E248</f>
        <v>0</v>
      </c>
      <c r="H248" s="168">
        <v>0</v>
      </c>
      <c r="I248" s="168">
        <v>0</v>
      </c>
      <c r="J248" s="168">
        <v>0</v>
      </c>
      <c r="K248" s="153"/>
      <c r="L248" s="153"/>
      <c r="M248" s="154"/>
      <c r="N248" s="153"/>
      <c r="O248" s="153"/>
      <c r="P248" s="181"/>
      <c r="Q248" s="153"/>
      <c r="R248" s="153"/>
      <c r="S248" s="175" t="e">
        <f>R248/Q248</f>
        <v>#DIV/0!</v>
      </c>
      <c r="T248" s="153"/>
      <c r="U248" s="153"/>
      <c r="V248" s="154"/>
      <c r="W248" s="153"/>
      <c r="X248" s="153"/>
      <c r="Y248" s="154"/>
      <c r="Z248" s="153"/>
      <c r="AA248" s="157"/>
      <c r="AB248" s="158"/>
      <c r="AC248" s="154"/>
      <c r="AD248" s="181"/>
      <c r="AE248" s="153"/>
      <c r="AF248" s="157"/>
      <c r="AG248" s="158"/>
      <c r="AH248" s="182"/>
      <c r="AI248" s="181"/>
      <c r="AJ248" s="153"/>
      <c r="AK248" s="157"/>
      <c r="AL248" s="158"/>
      <c r="AM248" s="182"/>
      <c r="AN248" s="181"/>
      <c r="AO248" s="153"/>
      <c r="AP248" s="182"/>
      <c r="AQ248" s="181"/>
      <c r="AR248" s="153"/>
      <c r="AS248" s="157"/>
      <c r="AT248" s="158"/>
      <c r="AU248" s="182"/>
      <c r="AV248" s="181"/>
      <c r="AW248" s="153">
        <v>10317.492829999999</v>
      </c>
      <c r="AX248" s="156"/>
      <c r="AY248" s="159">
        <f>AX248/AW248</f>
        <v>0</v>
      </c>
      <c r="AZ248" s="373"/>
    </row>
    <row r="249" spans="1:52" ht="87.75" customHeight="1">
      <c r="A249" s="379"/>
      <c r="B249" s="370"/>
      <c r="C249" s="370"/>
      <c r="D249" s="321" t="s">
        <v>289</v>
      </c>
      <c r="E249" s="296">
        <f t="shared" ref="E249:E250" si="484">H249+K249+N249+Q249+T249+W249+Z249+AE249+AJ249+AO249+AR249+AW249</f>
        <v>0</v>
      </c>
      <c r="F249" s="147">
        <f t="shared" si="470"/>
        <v>0</v>
      </c>
      <c r="G249" s="152"/>
      <c r="H249" s="168">
        <v>0</v>
      </c>
      <c r="I249" s="168">
        <v>0</v>
      </c>
      <c r="J249" s="168">
        <v>0</v>
      </c>
      <c r="K249" s="162"/>
      <c r="L249" s="162"/>
      <c r="M249" s="161"/>
      <c r="N249" s="162"/>
      <c r="O249" s="162"/>
      <c r="P249" s="167"/>
      <c r="Q249" s="162"/>
      <c r="R249" s="162"/>
      <c r="S249" s="161"/>
      <c r="T249" s="162"/>
      <c r="U249" s="162"/>
      <c r="V249" s="161"/>
      <c r="W249" s="162"/>
      <c r="X249" s="162"/>
      <c r="Y249" s="161"/>
      <c r="Z249" s="162"/>
      <c r="AA249" s="164"/>
      <c r="AB249" s="165"/>
      <c r="AC249" s="161"/>
      <c r="AD249" s="167"/>
      <c r="AE249" s="162"/>
      <c r="AF249" s="164"/>
      <c r="AG249" s="165"/>
      <c r="AH249" s="185"/>
      <c r="AI249" s="167"/>
      <c r="AJ249" s="162"/>
      <c r="AK249" s="164"/>
      <c r="AL249" s="165"/>
      <c r="AM249" s="185"/>
      <c r="AN249" s="167"/>
      <c r="AO249" s="162"/>
      <c r="AP249" s="185"/>
      <c r="AQ249" s="167"/>
      <c r="AR249" s="162"/>
      <c r="AS249" s="166"/>
      <c r="AT249" s="165"/>
      <c r="AU249" s="185"/>
      <c r="AV249" s="167"/>
      <c r="AW249" s="153"/>
      <c r="AX249" s="163"/>
      <c r="AY249" s="167"/>
      <c r="AZ249" s="373"/>
    </row>
    <row r="250" spans="1:52" ht="21.75" customHeight="1">
      <c r="A250" s="379"/>
      <c r="B250" s="370"/>
      <c r="C250" s="370"/>
      <c r="D250" s="321" t="s">
        <v>285</v>
      </c>
      <c r="E250" s="296">
        <f t="shared" si="484"/>
        <v>0</v>
      </c>
      <c r="F250" s="147">
        <f t="shared" si="470"/>
        <v>0</v>
      </c>
      <c r="G250" s="152"/>
      <c r="H250" s="168">
        <v>0</v>
      </c>
      <c r="I250" s="168">
        <v>0</v>
      </c>
      <c r="J250" s="168">
        <v>0</v>
      </c>
      <c r="K250" s="162"/>
      <c r="L250" s="162"/>
      <c r="M250" s="161"/>
      <c r="N250" s="162"/>
      <c r="O250" s="162"/>
      <c r="P250" s="167"/>
      <c r="Q250" s="162"/>
      <c r="R250" s="162"/>
      <c r="S250" s="161"/>
      <c r="T250" s="162"/>
      <c r="U250" s="162"/>
      <c r="V250" s="161"/>
      <c r="W250" s="162"/>
      <c r="X250" s="162"/>
      <c r="Y250" s="161"/>
      <c r="Z250" s="162"/>
      <c r="AA250" s="164"/>
      <c r="AB250" s="165"/>
      <c r="AC250" s="161"/>
      <c r="AD250" s="167"/>
      <c r="AE250" s="162"/>
      <c r="AF250" s="164"/>
      <c r="AG250" s="165"/>
      <c r="AH250" s="185"/>
      <c r="AI250" s="167"/>
      <c r="AJ250" s="162"/>
      <c r="AK250" s="164"/>
      <c r="AL250" s="165"/>
      <c r="AM250" s="185"/>
      <c r="AN250" s="167"/>
      <c r="AO250" s="162"/>
      <c r="AP250" s="185"/>
      <c r="AQ250" s="167"/>
      <c r="AR250" s="162"/>
      <c r="AS250" s="166"/>
      <c r="AT250" s="165"/>
      <c r="AU250" s="185"/>
      <c r="AV250" s="167"/>
      <c r="AW250" s="162"/>
      <c r="AX250" s="163"/>
      <c r="AY250" s="167"/>
      <c r="AZ250" s="373"/>
    </row>
    <row r="251" spans="1:52" ht="33.75" customHeight="1">
      <c r="A251" s="380"/>
      <c r="B251" s="371"/>
      <c r="C251" s="371"/>
      <c r="D251" s="169" t="s">
        <v>43</v>
      </c>
      <c r="E251" s="296">
        <v>0</v>
      </c>
      <c r="F251" s="147">
        <f t="shared" si="470"/>
        <v>0</v>
      </c>
      <c r="G251" s="170"/>
      <c r="H251" s="168">
        <v>0</v>
      </c>
      <c r="I251" s="168">
        <v>0</v>
      </c>
      <c r="J251" s="168">
        <v>0</v>
      </c>
      <c r="K251" s="148"/>
      <c r="L251" s="148"/>
      <c r="M251" s="171"/>
      <c r="N251" s="148"/>
      <c r="O251" s="148"/>
      <c r="P251" s="173"/>
      <c r="Q251" s="148"/>
      <c r="R251" s="148"/>
      <c r="S251" s="171"/>
      <c r="T251" s="148"/>
      <c r="U251" s="148"/>
      <c r="V251" s="171"/>
      <c r="W251" s="148"/>
      <c r="X251" s="148"/>
      <c r="Y251" s="171"/>
      <c r="Z251" s="148"/>
      <c r="AA251" s="151"/>
      <c r="AB251" s="172"/>
      <c r="AC251" s="171"/>
      <c r="AD251" s="173"/>
      <c r="AE251" s="148"/>
      <c r="AF251" s="151"/>
      <c r="AG251" s="172"/>
      <c r="AH251" s="177"/>
      <c r="AI251" s="173"/>
      <c r="AJ251" s="148"/>
      <c r="AK251" s="151"/>
      <c r="AL251" s="172"/>
      <c r="AM251" s="177"/>
      <c r="AN251" s="173"/>
      <c r="AO251" s="148"/>
      <c r="AP251" s="177"/>
      <c r="AQ251" s="173"/>
      <c r="AR251" s="148"/>
      <c r="AS251" s="149"/>
      <c r="AT251" s="172"/>
      <c r="AU251" s="177"/>
      <c r="AV251" s="173"/>
      <c r="AW251" s="148"/>
      <c r="AX251" s="148"/>
      <c r="AY251" s="173"/>
      <c r="AZ251" s="374"/>
    </row>
    <row r="252" spans="1:52" ht="18.75" customHeight="1">
      <c r="A252" s="378" t="s">
        <v>436</v>
      </c>
      <c r="B252" s="369" t="s">
        <v>377</v>
      </c>
      <c r="C252" s="369" t="s">
        <v>307</v>
      </c>
      <c r="D252" s="174" t="s">
        <v>41</v>
      </c>
      <c r="E252" s="296">
        <f>E253+E254+E255</f>
        <v>10992.11542</v>
      </c>
      <c r="F252" s="147">
        <f t="shared" si="470"/>
        <v>769.73599999999999</v>
      </c>
      <c r="G252" s="175">
        <f>F252/E252</f>
        <v>7.0026193374887247E-2</v>
      </c>
      <c r="H252" s="168">
        <v>0</v>
      </c>
      <c r="I252" s="168">
        <v>0</v>
      </c>
      <c r="J252" s="168">
        <v>0</v>
      </c>
      <c r="K252" s="168">
        <f t="shared" ref="K252:L252" si="485">K253+K254+K255+K257+K258</f>
        <v>0</v>
      </c>
      <c r="L252" s="168">
        <f t="shared" si="485"/>
        <v>0</v>
      </c>
      <c r="M252" s="168"/>
      <c r="N252" s="168">
        <f t="shared" ref="N252:O252" si="486">N253+N254+N255+N257+N258</f>
        <v>0</v>
      </c>
      <c r="O252" s="168">
        <f t="shared" si="486"/>
        <v>0</v>
      </c>
      <c r="P252" s="168"/>
      <c r="Q252" s="168">
        <f t="shared" ref="Q252:R252" si="487">Q253+Q254+Q255+Q257+Q258</f>
        <v>0</v>
      </c>
      <c r="R252" s="168">
        <f t="shared" si="487"/>
        <v>0</v>
      </c>
      <c r="S252" s="168">
        <v>0</v>
      </c>
      <c r="T252" s="168">
        <f t="shared" ref="T252:U252" si="488">T253+T254+T255+T257+T258</f>
        <v>0</v>
      </c>
      <c r="U252" s="168">
        <f t="shared" si="488"/>
        <v>0</v>
      </c>
      <c r="V252" s="168" t="e">
        <f>U252/T252*100</f>
        <v>#DIV/0!</v>
      </c>
      <c r="W252" s="168">
        <f t="shared" ref="W252:X252" si="489">W253+W254+W255+W257+W258</f>
        <v>769.73599999999999</v>
      </c>
      <c r="X252" s="168">
        <f t="shared" si="489"/>
        <v>769.73599999999999</v>
      </c>
      <c r="Y252" s="210">
        <f>X252/W252</f>
        <v>1</v>
      </c>
      <c r="Z252" s="168">
        <f t="shared" ref="Z252:AC252" si="490">Z253+Z254+Z255+Z257+Z258</f>
        <v>0</v>
      </c>
      <c r="AA252" s="168">
        <f t="shared" si="490"/>
        <v>0</v>
      </c>
      <c r="AB252" s="168">
        <f t="shared" si="490"/>
        <v>0</v>
      </c>
      <c r="AC252" s="168">
        <f t="shared" si="490"/>
        <v>0</v>
      </c>
      <c r="AD252" s="168"/>
      <c r="AE252" s="168">
        <f t="shared" ref="AE252:AH252" si="491">AE253+AE254+AE255+AE257+AE258</f>
        <v>0</v>
      </c>
      <c r="AF252" s="168">
        <f t="shared" si="491"/>
        <v>0</v>
      </c>
      <c r="AG252" s="168">
        <f t="shared" si="491"/>
        <v>0</v>
      </c>
      <c r="AH252" s="168">
        <f t="shared" si="491"/>
        <v>0</v>
      </c>
      <c r="AI252" s="168"/>
      <c r="AJ252" s="168">
        <f t="shared" ref="AJ252:AM252" si="492">AJ253+AJ254+AJ255+AJ257+AJ258</f>
        <v>0</v>
      </c>
      <c r="AK252" s="168">
        <f t="shared" si="492"/>
        <v>0</v>
      </c>
      <c r="AL252" s="168">
        <f t="shared" si="492"/>
        <v>0</v>
      </c>
      <c r="AM252" s="168">
        <f t="shared" si="492"/>
        <v>0</v>
      </c>
      <c r="AN252" s="168"/>
      <c r="AO252" s="168">
        <f t="shared" ref="AO252:AP252" si="493">AO253+AO254+AO255+AO257+AO258</f>
        <v>0</v>
      </c>
      <c r="AP252" s="168">
        <f t="shared" si="493"/>
        <v>0</v>
      </c>
      <c r="AQ252" s="168"/>
      <c r="AR252" s="168">
        <f t="shared" ref="AR252:AU252" si="494">AR253+AR254+AR255+AR257+AR258</f>
        <v>0</v>
      </c>
      <c r="AS252" s="168">
        <f t="shared" si="494"/>
        <v>0</v>
      </c>
      <c r="AT252" s="168">
        <f t="shared" si="494"/>
        <v>0</v>
      </c>
      <c r="AU252" s="168">
        <f t="shared" si="494"/>
        <v>0</v>
      </c>
      <c r="AV252" s="168"/>
      <c r="AW252" s="168">
        <f t="shared" ref="AW252:AX252" si="495">AW253+AW254+AW255+AW257+AW258</f>
        <v>10222.379419999999</v>
      </c>
      <c r="AX252" s="168">
        <f t="shared" si="495"/>
        <v>0</v>
      </c>
      <c r="AY252" s="168">
        <f>AX252/AW252*100</f>
        <v>0</v>
      </c>
      <c r="AZ252" s="372"/>
    </row>
    <row r="253" spans="1:52" ht="31.2">
      <c r="A253" s="379"/>
      <c r="B253" s="370"/>
      <c r="C253" s="370"/>
      <c r="D253" s="176" t="s">
        <v>37</v>
      </c>
      <c r="E253" s="296">
        <f t="shared" ref="E253:E254" si="496">H253+K253+N253+Q253+T253+W253+Z253+AE253+AJ253+AO253+AR253+AW253</f>
        <v>0</v>
      </c>
      <c r="F253" s="147">
        <f t="shared" si="470"/>
        <v>0</v>
      </c>
      <c r="G253" s="170"/>
      <c r="H253" s="168">
        <v>0</v>
      </c>
      <c r="I253" s="168">
        <v>0</v>
      </c>
      <c r="J253" s="168">
        <v>0</v>
      </c>
      <c r="K253" s="148"/>
      <c r="L253" s="148"/>
      <c r="M253" s="171"/>
      <c r="N253" s="148"/>
      <c r="O253" s="148"/>
      <c r="P253" s="173"/>
      <c r="Q253" s="148"/>
      <c r="R253" s="148"/>
      <c r="S253" s="171"/>
      <c r="T253" s="148"/>
      <c r="U253" s="148"/>
      <c r="V253" s="171"/>
      <c r="W253" s="148"/>
      <c r="X253" s="148"/>
      <c r="Y253" s="171"/>
      <c r="Z253" s="148"/>
      <c r="AA253" s="151"/>
      <c r="AB253" s="172"/>
      <c r="AC253" s="171"/>
      <c r="AD253" s="173"/>
      <c r="AE253" s="148"/>
      <c r="AF253" s="151"/>
      <c r="AG253" s="172"/>
      <c r="AH253" s="177"/>
      <c r="AI253" s="173"/>
      <c r="AJ253" s="148"/>
      <c r="AK253" s="151"/>
      <c r="AL253" s="172"/>
      <c r="AM253" s="177"/>
      <c r="AN253" s="173"/>
      <c r="AO253" s="178"/>
      <c r="AP253" s="148"/>
      <c r="AQ253" s="148"/>
      <c r="AR253" s="148"/>
      <c r="AS253" s="149"/>
      <c r="AT253" s="172"/>
      <c r="AU253" s="177"/>
      <c r="AV253" s="173"/>
      <c r="AW253" s="148"/>
      <c r="AX253" s="150"/>
      <c r="AY253" s="173"/>
      <c r="AZ253" s="373"/>
    </row>
    <row r="254" spans="1:52" ht="64.5" customHeight="1">
      <c r="A254" s="379"/>
      <c r="B254" s="370"/>
      <c r="C254" s="370"/>
      <c r="D254" s="179" t="s">
        <v>2</v>
      </c>
      <c r="E254" s="296">
        <f t="shared" si="496"/>
        <v>0</v>
      </c>
      <c r="F254" s="147">
        <f t="shared" si="470"/>
        <v>0</v>
      </c>
      <c r="G254" s="180"/>
      <c r="H254" s="168">
        <v>0</v>
      </c>
      <c r="I254" s="168">
        <v>0</v>
      </c>
      <c r="J254" s="168">
        <v>0</v>
      </c>
      <c r="K254" s="153"/>
      <c r="L254" s="153"/>
      <c r="M254" s="154"/>
      <c r="N254" s="153"/>
      <c r="O254" s="153"/>
      <c r="P254" s="181"/>
      <c r="Q254" s="153"/>
      <c r="R254" s="153"/>
      <c r="S254" s="154"/>
      <c r="T254" s="153"/>
      <c r="U254" s="153"/>
      <c r="V254" s="154"/>
      <c r="W254" s="153"/>
      <c r="X254" s="153"/>
      <c r="Y254" s="154"/>
      <c r="Z254" s="153"/>
      <c r="AA254" s="157"/>
      <c r="AB254" s="158"/>
      <c r="AC254" s="154"/>
      <c r="AD254" s="181"/>
      <c r="AE254" s="153"/>
      <c r="AF254" s="157"/>
      <c r="AG254" s="158"/>
      <c r="AH254" s="182"/>
      <c r="AI254" s="181"/>
      <c r="AJ254" s="153"/>
      <c r="AK254" s="157"/>
      <c r="AL254" s="158"/>
      <c r="AM254" s="182"/>
      <c r="AN254" s="181"/>
      <c r="AO254" s="160"/>
      <c r="AP254" s="154"/>
      <c r="AQ254" s="154"/>
      <c r="AR254" s="153"/>
      <c r="AS254" s="155"/>
      <c r="AT254" s="158"/>
      <c r="AU254" s="182"/>
      <c r="AV254" s="181"/>
      <c r="AW254" s="153"/>
      <c r="AX254" s="156"/>
      <c r="AY254" s="181"/>
      <c r="AZ254" s="373"/>
    </row>
    <row r="255" spans="1:52" ht="21.75" customHeight="1">
      <c r="A255" s="379"/>
      <c r="B255" s="370"/>
      <c r="C255" s="370"/>
      <c r="D255" s="321" t="s">
        <v>284</v>
      </c>
      <c r="E255" s="296">
        <v>10992.11542</v>
      </c>
      <c r="F255" s="296">
        <f t="shared" si="470"/>
        <v>769.73599999999999</v>
      </c>
      <c r="G255" s="168">
        <f>F255/E255*100</f>
        <v>7.0026193374887242</v>
      </c>
      <c r="H255" s="168">
        <v>0</v>
      </c>
      <c r="I255" s="168">
        <v>0</v>
      </c>
      <c r="J255" s="168">
        <v>0</v>
      </c>
      <c r="K255" s="153"/>
      <c r="L255" s="153"/>
      <c r="M255" s="154"/>
      <c r="N255" s="153"/>
      <c r="O255" s="153"/>
      <c r="P255" s="181"/>
      <c r="Q255" s="153"/>
      <c r="R255" s="153"/>
      <c r="S255" s="154"/>
      <c r="T255" s="153"/>
      <c r="U255" s="153"/>
      <c r="V255" s="168" t="e">
        <f>U255/T255*100</f>
        <v>#DIV/0!</v>
      </c>
      <c r="W255" s="153">
        <v>769.73599999999999</v>
      </c>
      <c r="X255" s="153">
        <v>769.73599999999999</v>
      </c>
      <c r="Y255" s="154">
        <f>X255/W255</f>
        <v>1</v>
      </c>
      <c r="Z255" s="153"/>
      <c r="AA255" s="157"/>
      <c r="AB255" s="158"/>
      <c r="AC255" s="154"/>
      <c r="AD255" s="181"/>
      <c r="AE255" s="153"/>
      <c r="AF255" s="157"/>
      <c r="AG255" s="158"/>
      <c r="AH255" s="182"/>
      <c r="AI255" s="181"/>
      <c r="AJ255" s="153"/>
      <c r="AK255" s="157"/>
      <c r="AL255" s="158"/>
      <c r="AM255" s="182"/>
      <c r="AN255" s="181"/>
      <c r="AO255" s="153"/>
      <c r="AP255" s="182"/>
      <c r="AQ255" s="181"/>
      <c r="AR255" s="153"/>
      <c r="AS255" s="157"/>
      <c r="AT255" s="158"/>
      <c r="AU255" s="182"/>
      <c r="AV255" s="181"/>
      <c r="AW255" s="153">
        <v>10222.379419999999</v>
      </c>
      <c r="AX255" s="156"/>
      <c r="AY255" s="159">
        <f>AX255/AW255</f>
        <v>0</v>
      </c>
      <c r="AZ255" s="373"/>
    </row>
    <row r="256" spans="1:52" ht="87.75" customHeight="1">
      <c r="A256" s="379"/>
      <c r="B256" s="370"/>
      <c r="C256" s="370"/>
      <c r="D256" s="321" t="s">
        <v>289</v>
      </c>
      <c r="E256" s="296">
        <f t="shared" ref="E256:E257" si="497">H256+K256+N256+Q256+T256+W256+Z256+AE256+AJ256+AO256+AR256+AW256</f>
        <v>0</v>
      </c>
      <c r="F256" s="147">
        <f t="shared" si="470"/>
        <v>0</v>
      </c>
      <c r="G256" s="152"/>
      <c r="H256" s="168">
        <v>0</v>
      </c>
      <c r="I256" s="168">
        <v>0</v>
      </c>
      <c r="J256" s="168">
        <v>0</v>
      </c>
      <c r="K256" s="162"/>
      <c r="L256" s="162"/>
      <c r="M256" s="161"/>
      <c r="N256" s="162"/>
      <c r="O256" s="162"/>
      <c r="P256" s="167"/>
      <c r="Q256" s="162"/>
      <c r="R256" s="162"/>
      <c r="S256" s="161"/>
      <c r="T256" s="162"/>
      <c r="U256" s="162"/>
      <c r="V256" s="161"/>
      <c r="W256" s="162"/>
      <c r="X256" s="162"/>
      <c r="Y256" s="161"/>
      <c r="Z256" s="162"/>
      <c r="AA256" s="164"/>
      <c r="AB256" s="165"/>
      <c r="AC256" s="161"/>
      <c r="AD256" s="167"/>
      <c r="AE256" s="162"/>
      <c r="AF256" s="164"/>
      <c r="AG256" s="165"/>
      <c r="AH256" s="185"/>
      <c r="AI256" s="167"/>
      <c r="AJ256" s="162"/>
      <c r="AK256" s="164"/>
      <c r="AL256" s="165"/>
      <c r="AM256" s="185"/>
      <c r="AN256" s="167"/>
      <c r="AO256" s="162"/>
      <c r="AP256" s="185"/>
      <c r="AQ256" s="167"/>
      <c r="AR256" s="162"/>
      <c r="AS256" s="166"/>
      <c r="AT256" s="165"/>
      <c r="AU256" s="185"/>
      <c r="AV256" s="167"/>
      <c r="AW256" s="153"/>
      <c r="AX256" s="163"/>
      <c r="AY256" s="167"/>
      <c r="AZ256" s="373"/>
    </row>
    <row r="257" spans="1:52" ht="21.75" customHeight="1">
      <c r="A257" s="379"/>
      <c r="B257" s="370"/>
      <c r="C257" s="370"/>
      <c r="D257" s="321" t="s">
        <v>285</v>
      </c>
      <c r="E257" s="296">
        <f t="shared" si="497"/>
        <v>0</v>
      </c>
      <c r="F257" s="147">
        <f t="shared" si="470"/>
        <v>0</v>
      </c>
      <c r="G257" s="152"/>
      <c r="H257" s="168">
        <v>0</v>
      </c>
      <c r="I257" s="168">
        <v>0</v>
      </c>
      <c r="J257" s="168">
        <v>0</v>
      </c>
      <c r="K257" s="162"/>
      <c r="L257" s="162"/>
      <c r="M257" s="161"/>
      <c r="N257" s="162"/>
      <c r="O257" s="162"/>
      <c r="P257" s="167"/>
      <c r="Q257" s="162"/>
      <c r="R257" s="162"/>
      <c r="S257" s="161"/>
      <c r="T257" s="162"/>
      <c r="U257" s="162"/>
      <c r="V257" s="161"/>
      <c r="W257" s="162"/>
      <c r="X257" s="162"/>
      <c r="Y257" s="161"/>
      <c r="Z257" s="162"/>
      <c r="AA257" s="164"/>
      <c r="AB257" s="165"/>
      <c r="AC257" s="161"/>
      <c r="AD257" s="167"/>
      <c r="AE257" s="162"/>
      <c r="AF257" s="164"/>
      <c r="AG257" s="165"/>
      <c r="AH257" s="185"/>
      <c r="AI257" s="167"/>
      <c r="AJ257" s="162"/>
      <c r="AK257" s="164"/>
      <c r="AL257" s="165"/>
      <c r="AM257" s="185"/>
      <c r="AN257" s="167"/>
      <c r="AO257" s="162"/>
      <c r="AP257" s="185"/>
      <c r="AQ257" s="167"/>
      <c r="AR257" s="162"/>
      <c r="AS257" s="166"/>
      <c r="AT257" s="165"/>
      <c r="AU257" s="185"/>
      <c r="AV257" s="167"/>
      <c r="AW257" s="162"/>
      <c r="AX257" s="163"/>
      <c r="AY257" s="167"/>
      <c r="AZ257" s="373"/>
    </row>
    <row r="258" spans="1:52" ht="33.75" customHeight="1">
      <c r="A258" s="380"/>
      <c r="B258" s="371"/>
      <c r="C258" s="371"/>
      <c r="D258" s="169" t="s">
        <v>43</v>
      </c>
      <c r="E258" s="296">
        <v>0</v>
      </c>
      <c r="F258" s="147">
        <f t="shared" si="470"/>
        <v>0</v>
      </c>
      <c r="G258" s="170"/>
      <c r="H258" s="168">
        <v>0</v>
      </c>
      <c r="I258" s="168">
        <v>0</v>
      </c>
      <c r="J258" s="168">
        <v>0</v>
      </c>
      <c r="K258" s="148"/>
      <c r="L258" s="148"/>
      <c r="M258" s="171"/>
      <c r="N258" s="148"/>
      <c r="O258" s="148"/>
      <c r="P258" s="173"/>
      <c r="Q258" s="148"/>
      <c r="R258" s="148"/>
      <c r="S258" s="171"/>
      <c r="T258" s="148"/>
      <c r="U258" s="148"/>
      <c r="V258" s="171"/>
      <c r="W258" s="148"/>
      <c r="X258" s="148"/>
      <c r="Y258" s="171"/>
      <c r="Z258" s="148"/>
      <c r="AA258" s="151"/>
      <c r="AB258" s="172"/>
      <c r="AC258" s="171"/>
      <c r="AD258" s="173"/>
      <c r="AE258" s="148"/>
      <c r="AF258" s="151"/>
      <c r="AG258" s="172"/>
      <c r="AH258" s="177"/>
      <c r="AI258" s="173"/>
      <c r="AJ258" s="148"/>
      <c r="AK258" s="151"/>
      <c r="AL258" s="172"/>
      <c r="AM258" s="177"/>
      <c r="AN258" s="173"/>
      <c r="AO258" s="148"/>
      <c r="AP258" s="177"/>
      <c r="AQ258" s="173"/>
      <c r="AR258" s="148"/>
      <c r="AS258" s="149"/>
      <c r="AT258" s="172"/>
      <c r="AU258" s="177"/>
      <c r="AV258" s="173"/>
      <c r="AW258" s="148"/>
      <c r="AX258" s="148"/>
      <c r="AY258" s="173"/>
      <c r="AZ258" s="374"/>
    </row>
    <row r="259" spans="1:52" ht="18.75" customHeight="1">
      <c r="A259" s="378" t="s">
        <v>437</v>
      </c>
      <c r="B259" s="369" t="s">
        <v>378</v>
      </c>
      <c r="C259" s="369" t="s">
        <v>307</v>
      </c>
      <c r="D259" s="174" t="s">
        <v>41</v>
      </c>
      <c r="E259" s="296">
        <f>E260+E261+E262</f>
        <v>4303.6485600000005</v>
      </c>
      <c r="F259" s="147">
        <f t="shared" si="470"/>
        <v>133.94399999999999</v>
      </c>
      <c r="G259" s="175">
        <f>F259/E259</f>
        <v>3.1123359199200031E-2</v>
      </c>
      <c r="H259" s="168">
        <v>0</v>
      </c>
      <c r="I259" s="168">
        <v>0</v>
      </c>
      <c r="J259" s="168">
        <v>0</v>
      </c>
      <c r="K259" s="168">
        <f t="shared" ref="K259:L259" si="498">K260+K261+K262+K264+K265</f>
        <v>0</v>
      </c>
      <c r="L259" s="168">
        <f t="shared" si="498"/>
        <v>0</v>
      </c>
      <c r="M259" s="168"/>
      <c r="N259" s="168">
        <f t="shared" ref="N259:O259" si="499">N260+N261+N262+N264+N265</f>
        <v>0</v>
      </c>
      <c r="O259" s="168">
        <f t="shared" si="499"/>
        <v>0</v>
      </c>
      <c r="P259" s="168" t="e">
        <f>O259/N259*100</f>
        <v>#DIV/0!</v>
      </c>
      <c r="Q259" s="168">
        <f t="shared" ref="Q259:R259" si="500">Q260+Q261+Q262+Q264+Q265</f>
        <v>0</v>
      </c>
      <c r="R259" s="168">
        <f t="shared" si="500"/>
        <v>0</v>
      </c>
      <c r="S259" s="168">
        <v>0</v>
      </c>
      <c r="T259" s="168">
        <f t="shared" ref="T259:U259" si="501">T260+T261+T262+T264+T265</f>
        <v>133.94399999999999</v>
      </c>
      <c r="U259" s="168">
        <f t="shared" si="501"/>
        <v>133.94399999999999</v>
      </c>
      <c r="V259" s="154">
        <f>U259/T259</f>
        <v>1</v>
      </c>
      <c r="W259" s="168">
        <f t="shared" ref="W259:X259" si="502">W260+W261+W262+W264+W265</f>
        <v>0</v>
      </c>
      <c r="X259" s="168">
        <f t="shared" si="502"/>
        <v>0</v>
      </c>
      <c r="Y259" s="168"/>
      <c r="Z259" s="168">
        <f t="shared" ref="Z259:AC259" si="503">Z260+Z261+Z262+Z264+Z265</f>
        <v>0</v>
      </c>
      <c r="AA259" s="168">
        <f t="shared" si="503"/>
        <v>0</v>
      </c>
      <c r="AB259" s="168">
        <f t="shared" si="503"/>
        <v>0</v>
      </c>
      <c r="AC259" s="168">
        <f t="shared" si="503"/>
        <v>0</v>
      </c>
      <c r="AD259" s="168"/>
      <c r="AE259" s="168">
        <f t="shared" ref="AE259:AH259" si="504">AE260+AE261+AE262+AE264+AE265</f>
        <v>0</v>
      </c>
      <c r="AF259" s="168">
        <f t="shared" si="504"/>
        <v>0</v>
      </c>
      <c r="AG259" s="168">
        <f t="shared" si="504"/>
        <v>0</v>
      </c>
      <c r="AH259" s="168">
        <f t="shared" si="504"/>
        <v>0</v>
      </c>
      <c r="AI259" s="168"/>
      <c r="AJ259" s="168">
        <f t="shared" ref="AJ259:AM259" si="505">AJ260+AJ261+AJ262+AJ264+AJ265</f>
        <v>0</v>
      </c>
      <c r="AK259" s="168">
        <f t="shared" si="505"/>
        <v>0</v>
      </c>
      <c r="AL259" s="168">
        <f t="shared" si="505"/>
        <v>0</v>
      </c>
      <c r="AM259" s="168">
        <f t="shared" si="505"/>
        <v>0</v>
      </c>
      <c r="AN259" s="168"/>
      <c r="AO259" s="168">
        <f t="shared" ref="AO259:AP259" si="506">AO260+AO261+AO262+AO264+AO265</f>
        <v>0</v>
      </c>
      <c r="AP259" s="168">
        <f t="shared" si="506"/>
        <v>0</v>
      </c>
      <c r="AQ259" s="168"/>
      <c r="AR259" s="168">
        <f t="shared" ref="AR259:AU259" si="507">AR260+AR261+AR262+AR264+AR265</f>
        <v>0</v>
      </c>
      <c r="AS259" s="168">
        <f t="shared" si="507"/>
        <v>0</v>
      </c>
      <c r="AT259" s="168">
        <f t="shared" si="507"/>
        <v>0</v>
      </c>
      <c r="AU259" s="168">
        <f t="shared" si="507"/>
        <v>0</v>
      </c>
      <c r="AV259" s="168"/>
      <c r="AW259" s="168">
        <f t="shared" ref="AW259:AX259" si="508">AW260+AW261+AW262+AW264+AW265</f>
        <v>4169.7045600000001</v>
      </c>
      <c r="AX259" s="168">
        <f t="shared" si="508"/>
        <v>0</v>
      </c>
      <c r="AY259" s="168"/>
      <c r="AZ259" s="372"/>
    </row>
    <row r="260" spans="1:52" ht="31.2">
      <c r="A260" s="379"/>
      <c r="B260" s="370"/>
      <c r="C260" s="370"/>
      <c r="D260" s="176" t="s">
        <v>37</v>
      </c>
      <c r="E260" s="296">
        <f t="shared" ref="E260:E261" si="509">H260+K260+N260+Q260+T260+W260+Z260+AE260+AJ260+AO260+AR260+AW260</f>
        <v>0</v>
      </c>
      <c r="F260" s="147">
        <f t="shared" ref="E260:F281" si="510">I260+L260+O260+R260+U260+X260+AC260+AH260+AM260+AP260+AU260+AX260</f>
        <v>0</v>
      </c>
      <c r="G260" s="170"/>
      <c r="H260" s="168">
        <v>0</v>
      </c>
      <c r="I260" s="168">
        <v>0</v>
      </c>
      <c r="J260" s="168">
        <v>0</v>
      </c>
      <c r="K260" s="148"/>
      <c r="L260" s="148"/>
      <c r="M260" s="171"/>
      <c r="N260" s="148"/>
      <c r="O260" s="148"/>
      <c r="P260" s="173"/>
      <c r="Q260" s="148"/>
      <c r="R260" s="148"/>
      <c r="S260" s="171"/>
      <c r="T260" s="148"/>
      <c r="U260" s="148"/>
      <c r="V260" s="171"/>
      <c r="W260" s="148"/>
      <c r="X260" s="148"/>
      <c r="Y260" s="171"/>
      <c r="Z260" s="148"/>
      <c r="AA260" s="151"/>
      <c r="AB260" s="172"/>
      <c r="AC260" s="171"/>
      <c r="AD260" s="173"/>
      <c r="AE260" s="148"/>
      <c r="AF260" s="151"/>
      <c r="AG260" s="172"/>
      <c r="AH260" s="177"/>
      <c r="AI260" s="173"/>
      <c r="AJ260" s="148"/>
      <c r="AK260" s="151"/>
      <c r="AL260" s="172"/>
      <c r="AM260" s="177"/>
      <c r="AN260" s="173"/>
      <c r="AO260" s="178"/>
      <c r="AP260" s="148"/>
      <c r="AQ260" s="148"/>
      <c r="AR260" s="148"/>
      <c r="AS260" s="149"/>
      <c r="AT260" s="172"/>
      <c r="AU260" s="177"/>
      <c r="AV260" s="173"/>
      <c r="AW260" s="148"/>
      <c r="AX260" s="150"/>
      <c r="AY260" s="173"/>
      <c r="AZ260" s="373"/>
    </row>
    <row r="261" spans="1:52" ht="64.5" customHeight="1">
      <c r="A261" s="379"/>
      <c r="B261" s="370"/>
      <c r="C261" s="370"/>
      <c r="D261" s="179" t="s">
        <v>2</v>
      </c>
      <c r="E261" s="296">
        <f t="shared" si="509"/>
        <v>0</v>
      </c>
      <c r="F261" s="147">
        <f t="shared" si="510"/>
        <v>0</v>
      </c>
      <c r="G261" s="180"/>
      <c r="H261" s="168">
        <v>0</v>
      </c>
      <c r="I261" s="168">
        <v>0</v>
      </c>
      <c r="J261" s="168">
        <v>0</v>
      </c>
      <c r="K261" s="153"/>
      <c r="L261" s="153"/>
      <c r="M261" s="154"/>
      <c r="N261" s="153"/>
      <c r="O261" s="153"/>
      <c r="P261" s="181"/>
      <c r="Q261" s="153"/>
      <c r="R261" s="153"/>
      <c r="S261" s="154"/>
      <c r="T261" s="153"/>
      <c r="U261" s="153"/>
      <c r="V261" s="154"/>
      <c r="W261" s="153"/>
      <c r="X261" s="153"/>
      <c r="Y261" s="154"/>
      <c r="Z261" s="153"/>
      <c r="AA261" s="157"/>
      <c r="AB261" s="158"/>
      <c r="AC261" s="154"/>
      <c r="AD261" s="181"/>
      <c r="AE261" s="153"/>
      <c r="AF261" s="157"/>
      <c r="AG261" s="158"/>
      <c r="AH261" s="182"/>
      <c r="AI261" s="181"/>
      <c r="AJ261" s="153"/>
      <c r="AK261" s="157"/>
      <c r="AL261" s="158"/>
      <c r="AM261" s="182"/>
      <c r="AN261" s="181"/>
      <c r="AO261" s="160"/>
      <c r="AP261" s="154"/>
      <c r="AQ261" s="154"/>
      <c r="AR261" s="153"/>
      <c r="AS261" s="155"/>
      <c r="AT261" s="158"/>
      <c r="AU261" s="182"/>
      <c r="AV261" s="181"/>
      <c r="AW261" s="153"/>
      <c r="AX261" s="156"/>
      <c r="AY261" s="181"/>
      <c r="AZ261" s="373"/>
    </row>
    <row r="262" spans="1:52" ht="21.75" customHeight="1">
      <c r="A262" s="379"/>
      <c r="B262" s="370"/>
      <c r="C262" s="370"/>
      <c r="D262" s="321" t="s">
        <v>284</v>
      </c>
      <c r="E262" s="296">
        <f t="shared" si="510"/>
        <v>4303.6485600000005</v>
      </c>
      <c r="F262" s="147">
        <f t="shared" si="510"/>
        <v>133.94399999999999</v>
      </c>
      <c r="G262" s="180">
        <f>F262/E262</f>
        <v>3.1123359199200031E-2</v>
      </c>
      <c r="H262" s="168">
        <v>0</v>
      </c>
      <c r="I262" s="168">
        <v>0</v>
      </c>
      <c r="J262" s="168">
        <v>0</v>
      </c>
      <c r="K262" s="153"/>
      <c r="L262" s="153"/>
      <c r="M262" s="154"/>
      <c r="N262" s="153"/>
      <c r="O262" s="153"/>
      <c r="P262" s="168" t="e">
        <f>O262/N262*100</f>
        <v>#DIV/0!</v>
      </c>
      <c r="Q262" s="153"/>
      <c r="R262" s="153"/>
      <c r="S262" s="154"/>
      <c r="T262" s="153">
        <v>133.94399999999999</v>
      </c>
      <c r="U262" s="153">
        <v>133.94399999999999</v>
      </c>
      <c r="V262" s="154">
        <f>U262/T262</f>
        <v>1</v>
      </c>
      <c r="W262" s="153"/>
      <c r="X262" s="153"/>
      <c r="Y262" s="154"/>
      <c r="Z262" s="153"/>
      <c r="AA262" s="157"/>
      <c r="AB262" s="158"/>
      <c r="AC262" s="154"/>
      <c r="AD262" s="181"/>
      <c r="AE262" s="153"/>
      <c r="AF262" s="157"/>
      <c r="AG262" s="158"/>
      <c r="AH262" s="182"/>
      <c r="AI262" s="181"/>
      <c r="AJ262" s="153"/>
      <c r="AK262" s="157"/>
      <c r="AL262" s="158"/>
      <c r="AM262" s="182"/>
      <c r="AN262" s="181"/>
      <c r="AO262" s="153"/>
      <c r="AP262" s="182"/>
      <c r="AQ262" s="181"/>
      <c r="AR262" s="153"/>
      <c r="AS262" s="157"/>
      <c r="AT262" s="158"/>
      <c r="AU262" s="182"/>
      <c r="AV262" s="181"/>
      <c r="AW262" s="153">
        <v>4169.7045600000001</v>
      </c>
      <c r="AX262" s="156"/>
      <c r="AY262" s="159"/>
      <c r="AZ262" s="373"/>
    </row>
    <row r="263" spans="1:52" ht="87.75" customHeight="1">
      <c r="A263" s="379"/>
      <c r="B263" s="370"/>
      <c r="C263" s="370"/>
      <c r="D263" s="321" t="s">
        <v>289</v>
      </c>
      <c r="E263" s="296">
        <f t="shared" ref="E263:E264" si="511">H263+K263+N263+Q263+T263+W263+Z263+AE263+AJ263+AO263+AR263+AW263</f>
        <v>0</v>
      </c>
      <c r="F263" s="147">
        <f t="shared" si="510"/>
        <v>0</v>
      </c>
      <c r="G263" s="152"/>
      <c r="H263" s="168">
        <v>0</v>
      </c>
      <c r="I263" s="168">
        <v>0</v>
      </c>
      <c r="J263" s="168">
        <v>0</v>
      </c>
      <c r="K263" s="162"/>
      <c r="L263" s="162"/>
      <c r="M263" s="161"/>
      <c r="N263" s="162"/>
      <c r="O263" s="162"/>
      <c r="P263" s="167"/>
      <c r="Q263" s="162"/>
      <c r="R263" s="162"/>
      <c r="S263" s="161"/>
      <c r="T263" s="162"/>
      <c r="U263" s="162"/>
      <c r="V263" s="161"/>
      <c r="W263" s="162"/>
      <c r="X263" s="162"/>
      <c r="Y263" s="161"/>
      <c r="Z263" s="162"/>
      <c r="AA263" s="164"/>
      <c r="AB263" s="165"/>
      <c r="AC263" s="161"/>
      <c r="AD263" s="167"/>
      <c r="AE263" s="162"/>
      <c r="AF263" s="164"/>
      <c r="AG263" s="165"/>
      <c r="AH263" s="185"/>
      <c r="AI263" s="167"/>
      <c r="AJ263" s="162"/>
      <c r="AK263" s="164"/>
      <c r="AL263" s="165"/>
      <c r="AM263" s="185"/>
      <c r="AN263" s="167"/>
      <c r="AO263" s="162"/>
      <c r="AP263" s="185"/>
      <c r="AQ263" s="167"/>
      <c r="AR263" s="162"/>
      <c r="AS263" s="166"/>
      <c r="AT263" s="165"/>
      <c r="AU263" s="185"/>
      <c r="AV263" s="167"/>
      <c r="AW263" s="153"/>
      <c r="AX263" s="163"/>
      <c r="AY263" s="167"/>
      <c r="AZ263" s="373"/>
    </row>
    <row r="264" spans="1:52" ht="21.75" customHeight="1">
      <c r="A264" s="379"/>
      <c r="B264" s="370"/>
      <c r="C264" s="370"/>
      <c r="D264" s="321" t="s">
        <v>285</v>
      </c>
      <c r="E264" s="296">
        <f t="shared" si="511"/>
        <v>0</v>
      </c>
      <c r="F264" s="147">
        <f t="shared" si="510"/>
        <v>0</v>
      </c>
      <c r="G264" s="152"/>
      <c r="H264" s="168">
        <v>0</v>
      </c>
      <c r="I264" s="168">
        <v>0</v>
      </c>
      <c r="J264" s="168">
        <v>0</v>
      </c>
      <c r="K264" s="162"/>
      <c r="L264" s="162"/>
      <c r="M264" s="161"/>
      <c r="N264" s="162"/>
      <c r="O264" s="162"/>
      <c r="P264" s="167"/>
      <c r="Q264" s="162"/>
      <c r="R264" s="162"/>
      <c r="S264" s="161"/>
      <c r="T264" s="162"/>
      <c r="U264" s="162"/>
      <c r="V264" s="161"/>
      <c r="W264" s="162"/>
      <c r="X264" s="162"/>
      <c r="Y264" s="161"/>
      <c r="Z264" s="162"/>
      <c r="AA264" s="164"/>
      <c r="AB264" s="165"/>
      <c r="AC264" s="161"/>
      <c r="AD264" s="167"/>
      <c r="AE264" s="162"/>
      <c r="AF264" s="164"/>
      <c r="AG264" s="165"/>
      <c r="AH264" s="185"/>
      <c r="AI264" s="167"/>
      <c r="AJ264" s="162"/>
      <c r="AK264" s="164"/>
      <c r="AL264" s="165"/>
      <c r="AM264" s="185"/>
      <c r="AN264" s="167"/>
      <c r="AO264" s="162"/>
      <c r="AP264" s="185"/>
      <c r="AQ264" s="167"/>
      <c r="AR264" s="162"/>
      <c r="AS264" s="166"/>
      <c r="AT264" s="165"/>
      <c r="AU264" s="185"/>
      <c r="AV264" s="167"/>
      <c r="AW264" s="162"/>
      <c r="AX264" s="163"/>
      <c r="AY264" s="167"/>
      <c r="AZ264" s="373"/>
    </row>
    <row r="265" spans="1:52" ht="33.75" customHeight="1">
      <c r="A265" s="380"/>
      <c r="B265" s="371"/>
      <c r="C265" s="371"/>
      <c r="D265" s="169" t="s">
        <v>43</v>
      </c>
      <c r="E265" s="296">
        <v>0</v>
      </c>
      <c r="F265" s="147">
        <f t="shared" si="510"/>
        <v>0</v>
      </c>
      <c r="G265" s="170"/>
      <c r="H265" s="168">
        <v>0</v>
      </c>
      <c r="I265" s="168">
        <v>0</v>
      </c>
      <c r="J265" s="168">
        <v>0</v>
      </c>
      <c r="K265" s="148"/>
      <c r="L265" s="148"/>
      <c r="M265" s="171"/>
      <c r="N265" s="148"/>
      <c r="O265" s="148"/>
      <c r="P265" s="173"/>
      <c r="Q265" s="148"/>
      <c r="R265" s="148"/>
      <c r="S265" s="171"/>
      <c r="T265" s="148"/>
      <c r="U265" s="148"/>
      <c r="V265" s="171"/>
      <c r="W265" s="148"/>
      <c r="X265" s="148"/>
      <c r="Y265" s="171"/>
      <c r="Z265" s="148"/>
      <c r="AA265" s="151"/>
      <c r="AB265" s="172"/>
      <c r="AC265" s="171"/>
      <c r="AD265" s="173"/>
      <c r="AE265" s="148"/>
      <c r="AF265" s="151"/>
      <c r="AG265" s="172"/>
      <c r="AH265" s="177"/>
      <c r="AI265" s="173"/>
      <c r="AJ265" s="148"/>
      <c r="AK265" s="151"/>
      <c r="AL265" s="172"/>
      <c r="AM265" s="177"/>
      <c r="AN265" s="173"/>
      <c r="AO265" s="148"/>
      <c r="AP265" s="177"/>
      <c r="AQ265" s="173"/>
      <c r="AR265" s="148"/>
      <c r="AS265" s="149"/>
      <c r="AT265" s="172"/>
      <c r="AU265" s="177"/>
      <c r="AV265" s="173"/>
      <c r="AW265" s="148"/>
      <c r="AX265" s="148"/>
      <c r="AY265" s="173"/>
      <c r="AZ265" s="374"/>
    </row>
    <row r="266" spans="1:52" ht="18.75" customHeight="1">
      <c r="A266" s="378" t="s">
        <v>438</v>
      </c>
      <c r="B266" s="369" t="s">
        <v>379</v>
      </c>
      <c r="C266" s="369" t="s">
        <v>307</v>
      </c>
      <c r="D266" s="174" t="s">
        <v>41</v>
      </c>
      <c r="E266" s="296">
        <f>E267+E268+E269</f>
        <v>1779.7402000000002</v>
      </c>
      <c r="F266" s="147">
        <f t="shared" si="510"/>
        <v>1688.8410900000001</v>
      </c>
      <c r="G266" s="175">
        <f>F266/E266</f>
        <v>0.94892562970707739</v>
      </c>
      <c r="H266" s="168">
        <v>0</v>
      </c>
      <c r="I266" s="168">
        <v>0</v>
      </c>
      <c r="J266" s="168">
        <v>0</v>
      </c>
      <c r="K266" s="168">
        <f t="shared" ref="K266:L266" si="512">K267+K268+K269+K271+K272</f>
        <v>0</v>
      </c>
      <c r="L266" s="168">
        <f t="shared" si="512"/>
        <v>0</v>
      </c>
      <c r="M266" s="168"/>
      <c r="N266" s="168">
        <f t="shared" ref="N266:O266" si="513">N267+N268+N269+N271+N272</f>
        <v>0</v>
      </c>
      <c r="O266" s="168">
        <f t="shared" si="513"/>
        <v>0</v>
      </c>
      <c r="P266" s="168"/>
      <c r="Q266" s="168">
        <f t="shared" ref="Q266:R266" si="514">Q267+Q268+Q269+Q271+Q272</f>
        <v>1335.3240000000001</v>
      </c>
      <c r="R266" s="168">
        <f t="shared" si="514"/>
        <v>1335.3240000000001</v>
      </c>
      <c r="S266" s="210">
        <f>R266/Q266</f>
        <v>1</v>
      </c>
      <c r="T266" s="168">
        <f>T269</f>
        <v>16.769089999999998</v>
      </c>
      <c r="U266" s="168">
        <f t="shared" ref="U266" si="515">U267+U268+U269+U271+U272</f>
        <v>16.769089999999998</v>
      </c>
      <c r="V266" s="210">
        <f>U266/T266</f>
        <v>1</v>
      </c>
      <c r="W266" s="168">
        <f t="shared" ref="W266:X266" si="516">W267+W268+W269+W271+W272</f>
        <v>336.74799999999999</v>
      </c>
      <c r="X266" s="168">
        <f t="shared" si="516"/>
        <v>336.74799999999999</v>
      </c>
      <c r="Y266" s="210">
        <f>X266/W266</f>
        <v>1</v>
      </c>
      <c r="Z266" s="168">
        <f t="shared" ref="Z266:AC266" si="517">Z267+Z268+Z269+Z271+Z272</f>
        <v>0</v>
      </c>
      <c r="AA266" s="168">
        <f t="shared" si="517"/>
        <v>0</v>
      </c>
      <c r="AB266" s="168">
        <f t="shared" si="517"/>
        <v>0</v>
      </c>
      <c r="AC266" s="168">
        <f t="shared" si="517"/>
        <v>0</v>
      </c>
      <c r="AD266" s="168"/>
      <c r="AE266" s="168">
        <f t="shared" ref="AE266:AH266" si="518">AE267+AE268+AE269+AE271+AE272</f>
        <v>0</v>
      </c>
      <c r="AF266" s="168">
        <f t="shared" si="518"/>
        <v>0</v>
      </c>
      <c r="AG266" s="168">
        <f t="shared" si="518"/>
        <v>0</v>
      </c>
      <c r="AH266" s="168">
        <f t="shared" si="518"/>
        <v>0</v>
      </c>
      <c r="AI266" s="168"/>
      <c r="AJ266" s="168">
        <f t="shared" ref="AJ266:AM266" si="519">AJ267+AJ268+AJ269+AJ271+AJ272</f>
        <v>0</v>
      </c>
      <c r="AK266" s="168">
        <f t="shared" si="519"/>
        <v>0</v>
      </c>
      <c r="AL266" s="168">
        <f t="shared" si="519"/>
        <v>0</v>
      </c>
      <c r="AM266" s="168">
        <f t="shared" si="519"/>
        <v>0</v>
      </c>
      <c r="AN266" s="168"/>
      <c r="AO266" s="168">
        <f t="shared" ref="AO266:AP266" si="520">AO267+AO268+AO269+AO271+AO272</f>
        <v>0</v>
      </c>
      <c r="AP266" s="168">
        <f t="shared" si="520"/>
        <v>0</v>
      </c>
      <c r="AQ266" s="168"/>
      <c r="AR266" s="168">
        <f t="shared" ref="AR266:AU266" si="521">AR267+AR268+AR269+AR271+AR272</f>
        <v>0</v>
      </c>
      <c r="AS266" s="168">
        <f t="shared" si="521"/>
        <v>0</v>
      </c>
      <c r="AT266" s="168">
        <f t="shared" si="521"/>
        <v>0</v>
      </c>
      <c r="AU266" s="219">
        <f t="shared" si="521"/>
        <v>0</v>
      </c>
      <c r="AV266" s="210" t="e">
        <f>AU266/AR266</f>
        <v>#DIV/0!</v>
      </c>
      <c r="AW266" s="168">
        <f t="shared" ref="AW266:AX266" si="522">AW267+AW268+AW269+AW271+AW272</f>
        <v>90.899109999999993</v>
      </c>
      <c r="AX266" s="168">
        <f t="shared" si="522"/>
        <v>0</v>
      </c>
      <c r="AY266" s="168"/>
      <c r="AZ266" s="372"/>
    </row>
    <row r="267" spans="1:52" ht="31.2">
      <c r="A267" s="379"/>
      <c r="B267" s="370"/>
      <c r="C267" s="370"/>
      <c r="D267" s="176" t="s">
        <v>37</v>
      </c>
      <c r="E267" s="296">
        <f t="shared" ref="E267:E272" si="523">H267+K267+N267+Q267+T267+W267+Z267+AE267+AJ267+AO267+AR267+AW267</f>
        <v>0</v>
      </c>
      <c r="F267" s="147">
        <f t="shared" si="510"/>
        <v>0</v>
      </c>
      <c r="G267" s="170"/>
      <c r="H267" s="168">
        <v>0</v>
      </c>
      <c r="I267" s="168">
        <v>0</v>
      </c>
      <c r="J267" s="168">
        <v>0</v>
      </c>
      <c r="K267" s="148"/>
      <c r="L267" s="148"/>
      <c r="M267" s="171"/>
      <c r="N267" s="148"/>
      <c r="O267" s="148"/>
      <c r="P267" s="173"/>
      <c r="Q267" s="148"/>
      <c r="R267" s="148"/>
      <c r="S267" s="171"/>
      <c r="T267" s="148"/>
      <c r="U267" s="148"/>
      <c r="V267" s="171"/>
      <c r="W267" s="148"/>
      <c r="X267" s="148"/>
      <c r="Y267" s="171"/>
      <c r="Z267" s="148"/>
      <c r="AA267" s="151"/>
      <c r="AB267" s="172"/>
      <c r="AC267" s="171"/>
      <c r="AD267" s="173"/>
      <c r="AE267" s="148"/>
      <c r="AF267" s="151"/>
      <c r="AG267" s="172"/>
      <c r="AH267" s="177"/>
      <c r="AI267" s="173"/>
      <c r="AJ267" s="148"/>
      <c r="AK267" s="151"/>
      <c r="AL267" s="172"/>
      <c r="AM267" s="177"/>
      <c r="AN267" s="173"/>
      <c r="AO267" s="178"/>
      <c r="AP267" s="148"/>
      <c r="AQ267" s="148"/>
      <c r="AR267" s="148"/>
      <c r="AS267" s="149"/>
      <c r="AT267" s="172"/>
      <c r="AU267" s="177"/>
      <c r="AV267" s="173"/>
      <c r="AW267" s="148"/>
      <c r="AX267" s="150"/>
      <c r="AY267" s="173"/>
      <c r="AZ267" s="373"/>
    </row>
    <row r="268" spans="1:52" ht="64.5" customHeight="1">
      <c r="A268" s="379"/>
      <c r="B268" s="370"/>
      <c r="C268" s="370"/>
      <c r="D268" s="179" t="s">
        <v>2</v>
      </c>
      <c r="E268" s="296">
        <f t="shared" si="523"/>
        <v>0</v>
      </c>
      <c r="F268" s="147">
        <f t="shared" si="510"/>
        <v>0</v>
      </c>
      <c r="G268" s="180"/>
      <c r="H268" s="168">
        <v>0</v>
      </c>
      <c r="I268" s="168">
        <v>0</v>
      </c>
      <c r="J268" s="168">
        <v>0</v>
      </c>
      <c r="K268" s="153"/>
      <c r="L268" s="153"/>
      <c r="M268" s="154"/>
      <c r="N268" s="153"/>
      <c r="O268" s="153"/>
      <c r="P268" s="181"/>
      <c r="Q268" s="153"/>
      <c r="R268" s="153"/>
      <c r="S268" s="154"/>
      <c r="T268" s="153"/>
      <c r="U268" s="153"/>
      <c r="V268" s="154"/>
      <c r="W268" s="153"/>
      <c r="X268" s="153"/>
      <c r="Y268" s="154"/>
      <c r="Z268" s="153"/>
      <c r="AA268" s="157"/>
      <c r="AB268" s="158"/>
      <c r="AC268" s="154"/>
      <c r="AD268" s="181"/>
      <c r="AE268" s="153"/>
      <c r="AF268" s="157"/>
      <c r="AG268" s="158"/>
      <c r="AH268" s="182"/>
      <c r="AI268" s="181"/>
      <c r="AJ268" s="153"/>
      <c r="AK268" s="157"/>
      <c r="AL268" s="158"/>
      <c r="AM268" s="182"/>
      <c r="AN268" s="181"/>
      <c r="AO268" s="160"/>
      <c r="AP268" s="154"/>
      <c r="AQ268" s="154"/>
      <c r="AR268" s="153"/>
      <c r="AS268" s="155"/>
      <c r="AT268" s="158"/>
      <c r="AU268" s="182"/>
      <c r="AV268" s="181"/>
      <c r="AW268" s="153"/>
      <c r="AX268" s="156"/>
      <c r="AY268" s="181"/>
      <c r="AZ268" s="373"/>
    </row>
    <row r="269" spans="1:52" ht="21.75" customHeight="1">
      <c r="A269" s="379"/>
      <c r="B269" s="370"/>
      <c r="C269" s="370"/>
      <c r="D269" s="321" t="s">
        <v>284</v>
      </c>
      <c r="E269" s="296">
        <f>H269+K269+N269+Q269+T269+W269+Z269+AE269+AJ269+AO269+AR269+AW269</f>
        <v>1779.7402000000002</v>
      </c>
      <c r="F269" s="296">
        <f t="shared" si="510"/>
        <v>1688.8410900000001</v>
      </c>
      <c r="G269" s="180"/>
      <c r="H269" s="168">
        <v>0</v>
      </c>
      <c r="I269" s="168">
        <v>0</v>
      </c>
      <c r="J269" s="168">
        <v>0</v>
      </c>
      <c r="K269" s="153"/>
      <c r="L269" s="153"/>
      <c r="M269" s="154"/>
      <c r="N269" s="153"/>
      <c r="O269" s="153"/>
      <c r="P269" s="181"/>
      <c r="Q269" s="153">
        <v>1335.3240000000001</v>
      </c>
      <c r="R269" s="153">
        <v>1335.3240000000001</v>
      </c>
      <c r="S269" s="210">
        <f>R269/Q269</f>
        <v>1</v>
      </c>
      <c r="T269" s="153">
        <v>16.769089999999998</v>
      </c>
      <c r="U269" s="153">
        <v>16.769089999999998</v>
      </c>
      <c r="V269" s="210">
        <f>U269/T269</f>
        <v>1</v>
      </c>
      <c r="W269" s="153">
        <v>336.74799999999999</v>
      </c>
      <c r="X269" s="153">
        <v>336.74799999999999</v>
      </c>
      <c r="Y269" s="154">
        <f>X269/W269</f>
        <v>1</v>
      </c>
      <c r="Z269" s="153"/>
      <c r="AA269" s="157"/>
      <c r="AB269" s="158"/>
      <c r="AC269" s="154"/>
      <c r="AD269" s="181"/>
      <c r="AE269" s="153"/>
      <c r="AF269" s="157"/>
      <c r="AG269" s="158"/>
      <c r="AH269" s="182"/>
      <c r="AI269" s="181"/>
      <c r="AJ269" s="153"/>
      <c r="AK269" s="157"/>
      <c r="AL269" s="158"/>
      <c r="AM269" s="182"/>
      <c r="AN269" s="181"/>
      <c r="AO269" s="153"/>
      <c r="AP269" s="182"/>
      <c r="AQ269" s="181"/>
      <c r="AR269" s="153"/>
      <c r="AS269" s="157"/>
      <c r="AT269" s="158"/>
      <c r="AU269" s="280"/>
      <c r="AV269" s="181" t="e">
        <f>AU269/AR269</f>
        <v>#DIV/0!</v>
      </c>
      <c r="AW269" s="147">
        <v>90.899109999999993</v>
      </c>
      <c r="AX269" s="156"/>
      <c r="AY269" s="159"/>
      <c r="AZ269" s="373"/>
    </row>
    <row r="270" spans="1:52" ht="87.75" customHeight="1">
      <c r="A270" s="379"/>
      <c r="B270" s="370"/>
      <c r="C270" s="370"/>
      <c r="D270" s="321" t="s">
        <v>289</v>
      </c>
      <c r="E270" s="296">
        <f t="shared" si="523"/>
        <v>0</v>
      </c>
      <c r="F270" s="147">
        <f t="shared" si="510"/>
        <v>0</v>
      </c>
      <c r="G270" s="152"/>
      <c r="H270" s="168">
        <v>0</v>
      </c>
      <c r="I270" s="168">
        <v>0</v>
      </c>
      <c r="J270" s="168">
        <v>0</v>
      </c>
      <c r="K270" s="162"/>
      <c r="L270" s="162"/>
      <c r="M270" s="161"/>
      <c r="N270" s="162"/>
      <c r="O270" s="162"/>
      <c r="P270" s="167"/>
      <c r="Q270" s="162"/>
      <c r="R270" s="162"/>
      <c r="S270" s="161"/>
      <c r="T270" s="162"/>
      <c r="U270" s="162"/>
      <c r="V270" s="161"/>
      <c r="W270" s="162"/>
      <c r="X270" s="162"/>
      <c r="Y270" s="161"/>
      <c r="Z270" s="162"/>
      <c r="AA270" s="164"/>
      <c r="AB270" s="165"/>
      <c r="AC270" s="161"/>
      <c r="AD270" s="167"/>
      <c r="AE270" s="162"/>
      <c r="AF270" s="164"/>
      <c r="AG270" s="165"/>
      <c r="AH270" s="185"/>
      <c r="AI270" s="167"/>
      <c r="AJ270" s="162"/>
      <c r="AK270" s="164"/>
      <c r="AL270" s="165"/>
      <c r="AM270" s="185"/>
      <c r="AN270" s="167"/>
      <c r="AO270" s="162"/>
      <c r="AP270" s="185"/>
      <c r="AQ270" s="167"/>
      <c r="AR270" s="162"/>
      <c r="AS270" s="166"/>
      <c r="AT270" s="165"/>
      <c r="AU270" s="185"/>
      <c r="AV270" s="167"/>
      <c r="AW270" s="153"/>
      <c r="AX270" s="163"/>
      <c r="AY270" s="167"/>
      <c r="AZ270" s="373"/>
    </row>
    <row r="271" spans="1:52" ht="21.75" customHeight="1">
      <c r="A271" s="379"/>
      <c r="B271" s="370"/>
      <c r="C271" s="370"/>
      <c r="D271" s="321" t="s">
        <v>285</v>
      </c>
      <c r="E271" s="296">
        <f t="shared" si="523"/>
        <v>0</v>
      </c>
      <c r="F271" s="147">
        <f t="shared" si="510"/>
        <v>0</v>
      </c>
      <c r="G271" s="152"/>
      <c r="H271" s="168">
        <v>0</v>
      </c>
      <c r="I271" s="168">
        <v>0</v>
      </c>
      <c r="J271" s="168">
        <v>0</v>
      </c>
      <c r="K271" s="162"/>
      <c r="L271" s="162"/>
      <c r="M271" s="161"/>
      <c r="N271" s="162"/>
      <c r="O271" s="162"/>
      <c r="P271" s="167"/>
      <c r="Q271" s="162"/>
      <c r="R271" s="162"/>
      <c r="S271" s="161"/>
      <c r="T271" s="162"/>
      <c r="U271" s="162"/>
      <c r="V271" s="161"/>
      <c r="W271" s="162"/>
      <c r="X271" s="162"/>
      <c r="Y271" s="161"/>
      <c r="Z271" s="162"/>
      <c r="AA271" s="164"/>
      <c r="AB271" s="165"/>
      <c r="AC271" s="161"/>
      <c r="AD271" s="167"/>
      <c r="AE271" s="162"/>
      <c r="AF271" s="164"/>
      <c r="AG271" s="165"/>
      <c r="AH271" s="185"/>
      <c r="AI271" s="167"/>
      <c r="AJ271" s="162"/>
      <c r="AK271" s="164"/>
      <c r="AL271" s="165"/>
      <c r="AM271" s="185"/>
      <c r="AN271" s="167"/>
      <c r="AO271" s="162"/>
      <c r="AP271" s="185"/>
      <c r="AQ271" s="167"/>
      <c r="AR271" s="162"/>
      <c r="AS271" s="166"/>
      <c r="AT271" s="165"/>
      <c r="AU271" s="185"/>
      <c r="AV271" s="167"/>
      <c r="AW271" s="162"/>
      <c r="AX271" s="163"/>
      <c r="AY271" s="167"/>
      <c r="AZ271" s="373"/>
    </row>
    <row r="272" spans="1:52" ht="33.75" customHeight="1">
      <c r="A272" s="380"/>
      <c r="B272" s="371"/>
      <c r="C272" s="371"/>
      <c r="D272" s="169" t="s">
        <v>43</v>
      </c>
      <c r="E272" s="296">
        <f t="shared" si="523"/>
        <v>0</v>
      </c>
      <c r="F272" s="147">
        <f t="shared" si="510"/>
        <v>0</v>
      </c>
      <c r="G272" s="170"/>
      <c r="H272" s="168">
        <v>0</v>
      </c>
      <c r="I272" s="168">
        <v>0</v>
      </c>
      <c r="J272" s="168">
        <v>0</v>
      </c>
      <c r="K272" s="148"/>
      <c r="L272" s="148"/>
      <c r="M272" s="171"/>
      <c r="N272" s="148"/>
      <c r="O272" s="148"/>
      <c r="P272" s="173"/>
      <c r="Q272" s="148"/>
      <c r="R272" s="148"/>
      <c r="S272" s="171"/>
      <c r="T272" s="148"/>
      <c r="U272" s="148"/>
      <c r="V272" s="171"/>
      <c r="W272" s="148"/>
      <c r="X272" s="148"/>
      <c r="Y272" s="171"/>
      <c r="Z272" s="148"/>
      <c r="AA272" s="151"/>
      <c r="AB272" s="172"/>
      <c r="AC272" s="171"/>
      <c r="AD272" s="173"/>
      <c r="AE272" s="148"/>
      <c r="AF272" s="151"/>
      <c r="AG272" s="172"/>
      <c r="AH272" s="177"/>
      <c r="AI272" s="173"/>
      <c r="AJ272" s="148"/>
      <c r="AK272" s="151"/>
      <c r="AL272" s="172"/>
      <c r="AM272" s="177"/>
      <c r="AN272" s="173"/>
      <c r="AO272" s="148"/>
      <c r="AP272" s="177"/>
      <c r="AQ272" s="173"/>
      <c r="AR272" s="148"/>
      <c r="AS272" s="149"/>
      <c r="AT272" s="172"/>
      <c r="AU272" s="177"/>
      <c r="AV272" s="173"/>
      <c r="AW272" s="148"/>
      <c r="AX272" s="148"/>
      <c r="AY272" s="173"/>
      <c r="AZ272" s="374"/>
    </row>
    <row r="273" spans="1:52" ht="18.75" customHeight="1">
      <c r="A273" s="378" t="s">
        <v>439</v>
      </c>
      <c r="B273" s="369" t="s">
        <v>381</v>
      </c>
      <c r="C273" s="369" t="s">
        <v>307</v>
      </c>
      <c r="D273" s="174" t="s">
        <v>41</v>
      </c>
      <c r="E273" s="296">
        <f>E274+E275+E276</f>
        <v>2426.9467199999999</v>
      </c>
      <c r="F273" s="147">
        <f t="shared" si="510"/>
        <v>2221.85178</v>
      </c>
      <c r="G273" s="175">
        <f>F273/E273</f>
        <v>0.91549260710593594</v>
      </c>
      <c r="H273" s="168">
        <v>0</v>
      </c>
      <c r="I273" s="168">
        <v>0</v>
      </c>
      <c r="J273" s="168">
        <v>0</v>
      </c>
      <c r="K273" s="168">
        <f t="shared" ref="K273:L273" si="524">K274+K275+K276+K278+K279</f>
        <v>1724.182</v>
      </c>
      <c r="L273" s="168">
        <f t="shared" si="524"/>
        <v>1724.182</v>
      </c>
      <c r="M273" s="168"/>
      <c r="N273" s="168">
        <f t="shared" ref="N273:O273" si="525">N274+N275+N276+N278+N279</f>
        <v>37.397080000000003</v>
      </c>
      <c r="O273" s="168">
        <f t="shared" si="525"/>
        <v>37.397080000000003</v>
      </c>
      <c r="P273" s="168">
        <f>O273/N273*100</f>
        <v>100</v>
      </c>
      <c r="Q273" s="168">
        <f t="shared" ref="Q273:R273" si="526">Q274+Q275+Q276+Q278+Q279</f>
        <v>1</v>
      </c>
      <c r="R273" s="168">
        <f t="shared" si="526"/>
        <v>1</v>
      </c>
      <c r="S273" s="154">
        <f>R273/Q273</f>
        <v>1</v>
      </c>
      <c r="T273" s="168">
        <f t="shared" ref="T273:U273" si="527">T274+T275+T276+T278+T279</f>
        <v>0</v>
      </c>
      <c r="U273" s="168">
        <f t="shared" si="527"/>
        <v>0</v>
      </c>
      <c r="V273" s="168" t="e">
        <f>U273/T273*100</f>
        <v>#DIV/0!</v>
      </c>
      <c r="W273" s="168">
        <f t="shared" ref="W273:X273" si="528">W274+W275+W276+W278+W279</f>
        <v>0</v>
      </c>
      <c r="X273" s="168">
        <f t="shared" si="528"/>
        <v>0</v>
      </c>
      <c r="Y273" s="168" t="e">
        <f>X273/W273*100</f>
        <v>#DIV/0!</v>
      </c>
      <c r="Z273" s="168">
        <f t="shared" ref="Z273:AC273" si="529">Z274+Z275+Z276+Z278+Z279</f>
        <v>0</v>
      </c>
      <c r="AA273" s="168">
        <f t="shared" si="529"/>
        <v>0</v>
      </c>
      <c r="AB273" s="168">
        <f t="shared" si="529"/>
        <v>0</v>
      </c>
      <c r="AC273" s="168">
        <f t="shared" si="529"/>
        <v>0</v>
      </c>
      <c r="AD273" s="181" t="e">
        <f>AC273/Z273</f>
        <v>#DIV/0!</v>
      </c>
      <c r="AE273" s="168">
        <f t="shared" ref="AE273:AH273" si="530">AE274+AE275+AE276+AE278+AE279</f>
        <v>459.27269999999999</v>
      </c>
      <c r="AF273" s="168">
        <f t="shared" si="530"/>
        <v>0</v>
      </c>
      <c r="AG273" s="168">
        <f t="shared" si="530"/>
        <v>0</v>
      </c>
      <c r="AH273" s="219">
        <f t="shared" si="530"/>
        <v>459.27269999999999</v>
      </c>
      <c r="AI273" s="181">
        <f>AH273/AE273</f>
        <v>1</v>
      </c>
      <c r="AJ273" s="168">
        <f t="shared" ref="AJ273:AM273" si="531">AJ274+AJ275+AJ276+AJ278+AJ279</f>
        <v>0</v>
      </c>
      <c r="AK273" s="168">
        <f t="shared" si="531"/>
        <v>0</v>
      </c>
      <c r="AL273" s="168">
        <f t="shared" si="531"/>
        <v>0</v>
      </c>
      <c r="AM273" s="168">
        <f t="shared" si="531"/>
        <v>0</v>
      </c>
      <c r="AN273" s="168"/>
      <c r="AO273" s="168">
        <f t="shared" ref="AO273:AP273" si="532">AO274+AO275+AO276+AO278+AO279</f>
        <v>0</v>
      </c>
      <c r="AP273" s="219">
        <f t="shared" si="532"/>
        <v>0</v>
      </c>
      <c r="AQ273" s="168"/>
      <c r="AR273" s="168">
        <f t="shared" ref="AR273:AU273" si="533">AR274+AR275+AR276+AR278+AR279</f>
        <v>0</v>
      </c>
      <c r="AS273" s="168">
        <f t="shared" si="533"/>
        <v>0</v>
      </c>
      <c r="AT273" s="168">
        <f t="shared" si="533"/>
        <v>0</v>
      </c>
      <c r="AU273" s="219">
        <f t="shared" si="533"/>
        <v>0</v>
      </c>
      <c r="AV273" s="210"/>
      <c r="AW273" s="168">
        <f t="shared" ref="AW273:AX273" si="534">AW274+AW275+AW276+AW278+AW279</f>
        <v>205.09494000000001</v>
      </c>
      <c r="AX273" s="168">
        <f t="shared" si="534"/>
        <v>0</v>
      </c>
      <c r="AY273" s="168">
        <f>AX273/AW273*100</f>
        <v>0</v>
      </c>
      <c r="AZ273" s="372"/>
    </row>
    <row r="274" spans="1:52" ht="31.2">
      <c r="A274" s="379"/>
      <c r="B274" s="370"/>
      <c r="C274" s="370"/>
      <c r="D274" s="176" t="s">
        <v>37</v>
      </c>
      <c r="E274" s="296">
        <f t="shared" ref="E274:E279" si="535">H274+K274+N274+Q274+T274+W274+Z274+AE274+AJ274+AO274+AR274+AW274</f>
        <v>0</v>
      </c>
      <c r="F274" s="147">
        <f t="shared" si="510"/>
        <v>0</v>
      </c>
      <c r="G274" s="170"/>
      <c r="H274" s="168">
        <v>0</v>
      </c>
      <c r="I274" s="168">
        <v>0</v>
      </c>
      <c r="J274" s="168">
        <v>0</v>
      </c>
      <c r="K274" s="148"/>
      <c r="L274" s="148"/>
      <c r="M274" s="171"/>
      <c r="N274" s="148"/>
      <c r="O274" s="148"/>
      <c r="P274" s="173"/>
      <c r="Q274" s="148"/>
      <c r="R274" s="148"/>
      <c r="S274" s="171"/>
      <c r="T274" s="148"/>
      <c r="U274" s="148"/>
      <c r="V274" s="171"/>
      <c r="W274" s="148"/>
      <c r="X274" s="148"/>
      <c r="Y274" s="171"/>
      <c r="Z274" s="148"/>
      <c r="AA274" s="151"/>
      <c r="AB274" s="172"/>
      <c r="AC274" s="171"/>
      <c r="AD274" s="173"/>
      <c r="AE274" s="148"/>
      <c r="AF274" s="151"/>
      <c r="AG274" s="172"/>
      <c r="AH274" s="281"/>
      <c r="AI274" s="173"/>
      <c r="AJ274" s="148"/>
      <c r="AK274" s="151"/>
      <c r="AL274" s="172"/>
      <c r="AM274" s="177"/>
      <c r="AN274" s="173"/>
      <c r="AO274" s="178"/>
      <c r="AP274" s="275"/>
      <c r="AQ274" s="148"/>
      <c r="AR274" s="148"/>
      <c r="AS274" s="149"/>
      <c r="AT274" s="172"/>
      <c r="AU274" s="281"/>
      <c r="AV274" s="173"/>
      <c r="AW274" s="148"/>
      <c r="AX274" s="150"/>
      <c r="AY274" s="173"/>
      <c r="AZ274" s="373"/>
    </row>
    <row r="275" spans="1:52" ht="64.5" customHeight="1">
      <c r="A275" s="379"/>
      <c r="B275" s="370"/>
      <c r="C275" s="370"/>
      <c r="D275" s="179" t="s">
        <v>2</v>
      </c>
      <c r="E275" s="147">
        <f t="shared" si="535"/>
        <v>0</v>
      </c>
      <c r="F275" s="147">
        <f t="shared" si="510"/>
        <v>0</v>
      </c>
      <c r="G275" s="180"/>
      <c r="H275" s="168">
        <v>0</v>
      </c>
      <c r="I275" s="168">
        <v>0</v>
      </c>
      <c r="J275" s="168">
        <v>0</v>
      </c>
      <c r="K275" s="153"/>
      <c r="L275" s="153"/>
      <c r="M275" s="154"/>
      <c r="N275" s="153"/>
      <c r="O275" s="153"/>
      <c r="P275" s="181"/>
      <c r="Q275" s="153"/>
      <c r="R275" s="153"/>
      <c r="S275" s="154"/>
      <c r="T275" s="153"/>
      <c r="U275" s="153"/>
      <c r="V275" s="154"/>
      <c r="W275" s="153"/>
      <c r="X275" s="153"/>
      <c r="Y275" s="154"/>
      <c r="Z275" s="153"/>
      <c r="AA275" s="157"/>
      <c r="AB275" s="158"/>
      <c r="AC275" s="154"/>
      <c r="AD275" s="181"/>
      <c r="AE275" s="153"/>
      <c r="AF275" s="157"/>
      <c r="AG275" s="158"/>
      <c r="AH275" s="280"/>
      <c r="AI275" s="181"/>
      <c r="AJ275" s="153"/>
      <c r="AK275" s="157"/>
      <c r="AL275" s="158"/>
      <c r="AM275" s="182"/>
      <c r="AN275" s="181"/>
      <c r="AO275" s="160"/>
      <c r="AP275" s="264"/>
      <c r="AQ275" s="154"/>
      <c r="AR275" s="153"/>
      <c r="AS275" s="155"/>
      <c r="AT275" s="158"/>
      <c r="AU275" s="280"/>
      <c r="AV275" s="181"/>
      <c r="AW275" s="153"/>
      <c r="AX275" s="156"/>
      <c r="AY275" s="181"/>
      <c r="AZ275" s="373"/>
    </row>
    <row r="276" spans="1:52" ht="21.75" customHeight="1">
      <c r="A276" s="379"/>
      <c r="B276" s="370"/>
      <c r="C276" s="370"/>
      <c r="D276" s="321" t="s">
        <v>284</v>
      </c>
      <c r="E276" s="147">
        <f>AW276+AE276+Q276+N276+K276</f>
        <v>2426.9467199999999</v>
      </c>
      <c r="F276" s="147">
        <f t="shared" si="510"/>
        <v>2221.85178</v>
      </c>
      <c r="G276" s="168">
        <f>F276/E276*100</f>
        <v>91.5492607105936</v>
      </c>
      <c r="H276" s="168">
        <v>0</v>
      </c>
      <c r="I276" s="168">
        <v>0</v>
      </c>
      <c r="J276" s="168">
        <v>0</v>
      </c>
      <c r="K276" s="153">
        <v>1724.182</v>
      </c>
      <c r="L276" s="153">
        <v>1724.182</v>
      </c>
      <c r="M276" s="168"/>
      <c r="N276" s="153">
        <v>37.397080000000003</v>
      </c>
      <c r="O276" s="153">
        <v>37.397080000000003</v>
      </c>
      <c r="P276" s="168">
        <f>O276/N276*100</f>
        <v>100</v>
      </c>
      <c r="Q276" s="153">
        <v>1</v>
      </c>
      <c r="R276" s="153">
        <v>1</v>
      </c>
      <c r="S276" s="154">
        <f>R276/Q276</f>
        <v>1</v>
      </c>
      <c r="T276" s="153"/>
      <c r="U276" s="153"/>
      <c r="V276" s="210" t="e">
        <f>U276/T276</f>
        <v>#DIV/0!</v>
      </c>
      <c r="W276" s="153"/>
      <c r="X276" s="153"/>
      <c r="Y276" s="168" t="e">
        <f>X276/W276*100</f>
        <v>#DIV/0!</v>
      </c>
      <c r="Z276" s="153"/>
      <c r="AA276" s="157"/>
      <c r="AB276" s="158"/>
      <c r="AC276" s="264"/>
      <c r="AD276" s="181" t="e">
        <f>AC276/Z276</f>
        <v>#DIV/0!</v>
      </c>
      <c r="AE276" s="153">
        <v>459.27269999999999</v>
      </c>
      <c r="AF276" s="157"/>
      <c r="AG276" s="158"/>
      <c r="AH276" s="280">
        <v>459.27269999999999</v>
      </c>
      <c r="AI276" s="181">
        <f>AH276/AE276</f>
        <v>1</v>
      </c>
      <c r="AJ276" s="153"/>
      <c r="AK276" s="157"/>
      <c r="AL276" s="158"/>
      <c r="AM276" s="182"/>
      <c r="AN276" s="181"/>
      <c r="AO276" s="153"/>
      <c r="AP276" s="280"/>
      <c r="AQ276" s="181"/>
      <c r="AR276" s="153"/>
      <c r="AS276" s="157"/>
      <c r="AT276" s="158"/>
      <c r="AU276" s="280"/>
      <c r="AV276" s="181"/>
      <c r="AW276" s="153">
        <v>205.09494000000001</v>
      </c>
      <c r="AX276" s="156"/>
      <c r="AY276" s="159">
        <f>AX276/AW276</f>
        <v>0</v>
      </c>
      <c r="AZ276" s="373"/>
    </row>
    <row r="277" spans="1:52" ht="87.75" customHeight="1">
      <c r="A277" s="379"/>
      <c r="B277" s="370"/>
      <c r="C277" s="370"/>
      <c r="D277" s="321" t="s">
        <v>289</v>
      </c>
      <c r="E277" s="296">
        <f t="shared" si="535"/>
        <v>0</v>
      </c>
      <c r="F277" s="147">
        <f t="shared" si="510"/>
        <v>0</v>
      </c>
      <c r="G277" s="152"/>
      <c r="H277" s="168">
        <v>0</v>
      </c>
      <c r="I277" s="168">
        <v>0</v>
      </c>
      <c r="J277" s="168">
        <v>0</v>
      </c>
      <c r="K277" s="162"/>
      <c r="L277" s="162"/>
      <c r="M277" s="161"/>
      <c r="N277" s="162"/>
      <c r="O277" s="162"/>
      <c r="P277" s="167"/>
      <c r="Q277" s="162"/>
      <c r="R277" s="162"/>
      <c r="S277" s="161"/>
      <c r="T277" s="162"/>
      <c r="U277" s="162"/>
      <c r="V277" s="161"/>
      <c r="W277" s="162"/>
      <c r="X277" s="162"/>
      <c r="Y277" s="161"/>
      <c r="Z277" s="162"/>
      <c r="AA277" s="164"/>
      <c r="AB277" s="165"/>
      <c r="AC277" s="161"/>
      <c r="AD277" s="167"/>
      <c r="AE277" s="162"/>
      <c r="AF277" s="164"/>
      <c r="AG277" s="165"/>
      <c r="AH277" s="185"/>
      <c r="AI277" s="167"/>
      <c r="AJ277" s="162"/>
      <c r="AK277" s="164"/>
      <c r="AL277" s="165"/>
      <c r="AM277" s="185"/>
      <c r="AN277" s="167"/>
      <c r="AO277" s="162"/>
      <c r="AP277" s="185"/>
      <c r="AQ277" s="167"/>
      <c r="AR277" s="162"/>
      <c r="AS277" s="166"/>
      <c r="AT277" s="165"/>
      <c r="AU277" s="185"/>
      <c r="AV277" s="167"/>
      <c r="AW277" s="153"/>
      <c r="AX277" s="163"/>
      <c r="AY277" s="167"/>
      <c r="AZ277" s="373"/>
    </row>
    <row r="278" spans="1:52" ht="21.75" customHeight="1">
      <c r="A278" s="379"/>
      <c r="B278" s="370"/>
      <c r="C278" s="370"/>
      <c r="D278" s="321" t="s">
        <v>285</v>
      </c>
      <c r="E278" s="296">
        <f t="shared" si="535"/>
        <v>0</v>
      </c>
      <c r="F278" s="147">
        <f t="shared" si="510"/>
        <v>0</v>
      </c>
      <c r="G278" s="152"/>
      <c r="H278" s="168">
        <v>0</v>
      </c>
      <c r="I278" s="168">
        <v>0</v>
      </c>
      <c r="J278" s="168">
        <v>0</v>
      </c>
      <c r="K278" s="162"/>
      <c r="L278" s="162"/>
      <c r="M278" s="161"/>
      <c r="N278" s="162"/>
      <c r="O278" s="162"/>
      <c r="P278" s="167"/>
      <c r="Q278" s="162"/>
      <c r="R278" s="162"/>
      <c r="S278" s="161"/>
      <c r="T278" s="162"/>
      <c r="U278" s="162"/>
      <c r="V278" s="161"/>
      <c r="W278" s="162"/>
      <c r="X278" s="162"/>
      <c r="Y278" s="161"/>
      <c r="Z278" s="162"/>
      <c r="AA278" s="164"/>
      <c r="AB278" s="165"/>
      <c r="AC278" s="161"/>
      <c r="AD278" s="167"/>
      <c r="AE278" s="162"/>
      <c r="AF278" s="164"/>
      <c r="AG278" s="165"/>
      <c r="AH278" s="185"/>
      <c r="AI278" s="167"/>
      <c r="AJ278" s="162"/>
      <c r="AK278" s="164"/>
      <c r="AL278" s="165"/>
      <c r="AM278" s="185"/>
      <c r="AN278" s="167"/>
      <c r="AO278" s="162"/>
      <c r="AP278" s="185"/>
      <c r="AQ278" s="167"/>
      <c r="AR278" s="162"/>
      <c r="AS278" s="166"/>
      <c r="AT278" s="165"/>
      <c r="AU278" s="185"/>
      <c r="AV278" s="167"/>
      <c r="AW278" s="162"/>
      <c r="AX278" s="163"/>
      <c r="AY278" s="167"/>
      <c r="AZ278" s="373"/>
    </row>
    <row r="279" spans="1:52" ht="33.75" customHeight="1">
      <c r="A279" s="380"/>
      <c r="B279" s="371"/>
      <c r="C279" s="371"/>
      <c r="D279" s="169" t="s">
        <v>43</v>
      </c>
      <c r="E279" s="296">
        <f t="shared" si="535"/>
        <v>0</v>
      </c>
      <c r="F279" s="147">
        <f t="shared" si="510"/>
        <v>0</v>
      </c>
      <c r="G279" s="170"/>
      <c r="H279" s="168">
        <v>0</v>
      </c>
      <c r="I279" s="168">
        <v>0</v>
      </c>
      <c r="J279" s="168">
        <v>0</v>
      </c>
      <c r="K279" s="148"/>
      <c r="L279" s="148"/>
      <c r="M279" s="171"/>
      <c r="N279" s="148"/>
      <c r="O279" s="148"/>
      <c r="P279" s="173"/>
      <c r="Q279" s="148"/>
      <c r="R279" s="148"/>
      <c r="S279" s="171"/>
      <c r="T279" s="148"/>
      <c r="U279" s="148"/>
      <c r="V279" s="171"/>
      <c r="W279" s="148"/>
      <c r="X279" s="148"/>
      <c r="Y279" s="171"/>
      <c r="Z279" s="148"/>
      <c r="AA279" s="151"/>
      <c r="AB279" s="172"/>
      <c r="AC279" s="171"/>
      <c r="AD279" s="173"/>
      <c r="AE279" s="148"/>
      <c r="AF279" s="151"/>
      <c r="AG279" s="172"/>
      <c r="AH279" s="177"/>
      <c r="AI279" s="173"/>
      <c r="AJ279" s="148"/>
      <c r="AK279" s="151"/>
      <c r="AL279" s="172"/>
      <c r="AM279" s="177"/>
      <c r="AN279" s="173"/>
      <c r="AO279" s="148"/>
      <c r="AP279" s="177"/>
      <c r="AQ279" s="173"/>
      <c r="AR279" s="148"/>
      <c r="AS279" s="149"/>
      <c r="AT279" s="172"/>
      <c r="AU279" s="177"/>
      <c r="AV279" s="173"/>
      <c r="AW279" s="148"/>
      <c r="AX279" s="148"/>
      <c r="AY279" s="173"/>
      <c r="AZ279" s="374"/>
    </row>
    <row r="280" spans="1:52" ht="18.75" customHeight="1">
      <c r="A280" s="378" t="s">
        <v>332</v>
      </c>
      <c r="B280" s="369" t="s">
        <v>380</v>
      </c>
      <c r="C280" s="369" t="s">
        <v>307</v>
      </c>
      <c r="D280" s="174" t="s">
        <v>41</v>
      </c>
      <c r="E280" s="296">
        <f>E281+E282+E283</f>
        <v>7978.7596800000001</v>
      </c>
      <c r="F280" s="147">
        <f t="shared" si="510"/>
        <v>0</v>
      </c>
      <c r="G280" s="175">
        <f>F280/E280</f>
        <v>0</v>
      </c>
      <c r="H280" s="168">
        <v>0</v>
      </c>
      <c r="I280" s="168">
        <v>0</v>
      </c>
      <c r="J280" s="168">
        <v>0</v>
      </c>
      <c r="K280" s="168">
        <f t="shared" ref="K280:L280" si="536">K281+K282+K283+K285+K286</f>
        <v>0</v>
      </c>
      <c r="L280" s="168">
        <f t="shared" si="536"/>
        <v>0</v>
      </c>
      <c r="M280" s="168"/>
      <c r="N280" s="168"/>
      <c r="O280" s="168"/>
      <c r="P280" s="168"/>
      <c r="Q280" s="168">
        <f t="shared" ref="Q280:R280" si="537">Q281+Q282+Q283+Q285+Q286</f>
        <v>0</v>
      </c>
      <c r="R280" s="168">
        <f t="shared" si="537"/>
        <v>0</v>
      </c>
      <c r="S280" s="168">
        <v>0</v>
      </c>
      <c r="T280" s="168">
        <f t="shared" ref="T280:U280" si="538">T281+T282+T283+T285+T286</f>
        <v>0</v>
      </c>
      <c r="U280" s="168">
        <f t="shared" si="538"/>
        <v>0</v>
      </c>
      <c r="V280" s="168"/>
      <c r="W280" s="168">
        <f t="shared" ref="W280:X280" si="539">W281+W282+W283+W285+W286</f>
        <v>0</v>
      </c>
      <c r="X280" s="168">
        <f t="shared" si="539"/>
        <v>0</v>
      </c>
      <c r="Y280" s="168"/>
      <c r="Z280" s="168">
        <f t="shared" ref="Z280:AC280" si="540">Z281+Z282+Z283+Z285+Z286</f>
        <v>0</v>
      </c>
      <c r="AA280" s="168">
        <f t="shared" si="540"/>
        <v>0</v>
      </c>
      <c r="AB280" s="168">
        <f t="shared" si="540"/>
        <v>0</v>
      </c>
      <c r="AC280" s="168">
        <f t="shared" si="540"/>
        <v>0</v>
      </c>
      <c r="AD280" s="168"/>
      <c r="AE280" s="168">
        <f t="shared" ref="AE280:AH280" si="541">AE281+AE282+AE283+AE285+AE286</f>
        <v>0</v>
      </c>
      <c r="AF280" s="168">
        <f t="shared" si="541"/>
        <v>0</v>
      </c>
      <c r="AG280" s="168">
        <f t="shared" si="541"/>
        <v>0</v>
      </c>
      <c r="AH280" s="168">
        <f t="shared" si="541"/>
        <v>0</v>
      </c>
      <c r="AI280" s="168"/>
      <c r="AJ280" s="168">
        <f t="shared" ref="AJ280:AM280" si="542">AJ281+AJ282+AJ283+AJ285+AJ286</f>
        <v>0</v>
      </c>
      <c r="AK280" s="168">
        <f t="shared" si="542"/>
        <v>0</v>
      </c>
      <c r="AL280" s="168">
        <f t="shared" si="542"/>
        <v>0</v>
      </c>
      <c r="AM280" s="219">
        <f t="shared" si="542"/>
        <v>0</v>
      </c>
      <c r="AN280" s="181" t="e">
        <f>AM280/AJ280</f>
        <v>#DIV/0!</v>
      </c>
      <c r="AO280" s="168">
        <f t="shared" ref="AO280:AP280" si="543">AO281+AO282+AO283+AO285+AO286</f>
        <v>0</v>
      </c>
      <c r="AP280" s="168">
        <f t="shared" si="543"/>
        <v>0</v>
      </c>
      <c r="AQ280" s="168"/>
      <c r="AR280" s="168">
        <f t="shared" ref="AR280:AU280" si="544">AR281+AR282+AR283+AR285+AR286</f>
        <v>0</v>
      </c>
      <c r="AS280" s="168">
        <f t="shared" si="544"/>
        <v>0</v>
      </c>
      <c r="AT280" s="168">
        <f t="shared" si="544"/>
        <v>0</v>
      </c>
      <c r="AU280" s="219">
        <f t="shared" si="544"/>
        <v>0</v>
      </c>
      <c r="AV280" s="210"/>
      <c r="AW280" s="168">
        <f t="shared" ref="AW280:AX280" si="545">AW281+AW282+AW283+AW285+AW286</f>
        <v>7978.7596800000001</v>
      </c>
      <c r="AX280" s="168">
        <f t="shared" si="545"/>
        <v>0</v>
      </c>
      <c r="AY280" s="168"/>
      <c r="AZ280" s="372"/>
    </row>
    <row r="281" spans="1:52" ht="31.2">
      <c r="A281" s="379"/>
      <c r="B281" s="370"/>
      <c r="C281" s="370"/>
      <c r="D281" s="176" t="s">
        <v>37</v>
      </c>
      <c r="E281" s="296">
        <f t="shared" ref="E281:E286" si="546">H281+K281+N281+Q281+T281+W281+Z281+AE281+AJ281+AO281+AR281+AW281</f>
        <v>0</v>
      </c>
      <c r="F281" s="147">
        <f t="shared" si="510"/>
        <v>0</v>
      </c>
      <c r="G281" s="170"/>
      <c r="H281" s="168">
        <v>0</v>
      </c>
      <c r="I281" s="168">
        <v>0</v>
      </c>
      <c r="J281" s="168">
        <v>0</v>
      </c>
      <c r="K281" s="148"/>
      <c r="L281" s="148"/>
      <c r="M281" s="171"/>
      <c r="N281" s="148"/>
      <c r="O281" s="148"/>
      <c r="P281" s="173"/>
      <c r="Q281" s="148"/>
      <c r="R281" s="148"/>
      <c r="S281" s="171"/>
      <c r="T281" s="148"/>
      <c r="U281" s="148"/>
      <c r="V281" s="171"/>
      <c r="W281" s="148"/>
      <c r="X281" s="148"/>
      <c r="Y281" s="171"/>
      <c r="Z281" s="148"/>
      <c r="AA281" s="151"/>
      <c r="AB281" s="172"/>
      <c r="AC281" s="171"/>
      <c r="AD281" s="173"/>
      <c r="AE281" s="148"/>
      <c r="AF281" s="151"/>
      <c r="AG281" s="172"/>
      <c r="AH281" s="177"/>
      <c r="AI281" s="173"/>
      <c r="AJ281" s="148"/>
      <c r="AK281" s="151"/>
      <c r="AL281" s="172"/>
      <c r="AM281" s="281"/>
      <c r="AN281" s="173"/>
      <c r="AO281" s="178"/>
      <c r="AP281" s="148"/>
      <c r="AQ281" s="148"/>
      <c r="AR281" s="148"/>
      <c r="AS281" s="149"/>
      <c r="AT281" s="172"/>
      <c r="AU281" s="281"/>
      <c r="AV281" s="173"/>
      <c r="AW281" s="148"/>
      <c r="AX281" s="150"/>
      <c r="AY281" s="173"/>
      <c r="AZ281" s="373"/>
    </row>
    <row r="282" spans="1:52" ht="64.5" customHeight="1">
      <c r="A282" s="379"/>
      <c r="B282" s="370"/>
      <c r="C282" s="370"/>
      <c r="D282" s="179" t="s">
        <v>2</v>
      </c>
      <c r="E282" s="296">
        <f t="shared" si="546"/>
        <v>0</v>
      </c>
      <c r="F282" s="147">
        <f t="shared" ref="E282:F377" si="547">I282+L282+O282+R282+U282+X282+AC282+AH282+AM282+AP282+AU282+AX282</f>
        <v>0</v>
      </c>
      <c r="G282" s="180"/>
      <c r="H282" s="168">
        <v>0</v>
      </c>
      <c r="I282" s="168">
        <v>0</v>
      </c>
      <c r="J282" s="168">
        <v>0</v>
      </c>
      <c r="K282" s="153"/>
      <c r="L282" s="153"/>
      <c r="M282" s="154"/>
      <c r="N282" s="153"/>
      <c r="O282" s="153"/>
      <c r="P282" s="181"/>
      <c r="Q282" s="153"/>
      <c r="R282" s="153"/>
      <c r="S282" s="154"/>
      <c r="T282" s="153"/>
      <c r="U282" s="153"/>
      <c r="V282" s="154"/>
      <c r="W282" s="153"/>
      <c r="X282" s="153"/>
      <c r="Y282" s="154"/>
      <c r="Z282" s="153"/>
      <c r="AA282" s="157"/>
      <c r="AB282" s="158"/>
      <c r="AC282" s="154"/>
      <c r="AD282" s="181"/>
      <c r="AE282" s="153"/>
      <c r="AF282" s="157"/>
      <c r="AG282" s="158"/>
      <c r="AH282" s="182"/>
      <c r="AI282" s="181"/>
      <c r="AJ282" s="153"/>
      <c r="AK282" s="157"/>
      <c r="AL282" s="158"/>
      <c r="AM282" s="280"/>
      <c r="AN282" s="181"/>
      <c r="AO282" s="160"/>
      <c r="AP282" s="154"/>
      <c r="AQ282" s="154"/>
      <c r="AR282" s="153"/>
      <c r="AS282" s="155"/>
      <c r="AT282" s="158"/>
      <c r="AU282" s="280"/>
      <c r="AV282" s="181"/>
      <c r="AW282" s="153"/>
      <c r="AX282" s="156"/>
      <c r="AY282" s="181"/>
      <c r="AZ282" s="373"/>
    </row>
    <row r="283" spans="1:52" ht="21.75" customHeight="1">
      <c r="A283" s="379"/>
      <c r="B283" s="370"/>
      <c r="C283" s="370"/>
      <c r="D283" s="321" t="s">
        <v>284</v>
      </c>
      <c r="E283" s="296">
        <f t="shared" si="547"/>
        <v>7978.7596800000001</v>
      </c>
      <c r="F283" s="147">
        <f t="shared" si="547"/>
        <v>0</v>
      </c>
      <c r="G283" s="180">
        <f>F283/E283</f>
        <v>0</v>
      </c>
      <c r="H283" s="168">
        <v>0</v>
      </c>
      <c r="I283" s="168">
        <v>0</v>
      </c>
      <c r="J283" s="168">
        <v>0</v>
      </c>
      <c r="K283" s="153">
        <v>0</v>
      </c>
      <c r="L283" s="153">
        <v>0</v>
      </c>
      <c r="M283" s="154"/>
      <c r="N283" s="153"/>
      <c r="O283" s="153"/>
      <c r="P283" s="181"/>
      <c r="Q283" s="153"/>
      <c r="R283" s="153"/>
      <c r="S283" s="154"/>
      <c r="T283" s="153"/>
      <c r="U283" s="153"/>
      <c r="V283" s="154"/>
      <c r="W283" s="153"/>
      <c r="X283" s="153"/>
      <c r="Y283" s="154"/>
      <c r="Z283" s="153"/>
      <c r="AA283" s="157"/>
      <c r="AB283" s="158"/>
      <c r="AC283" s="154"/>
      <c r="AD283" s="181"/>
      <c r="AE283" s="153"/>
      <c r="AF283" s="157"/>
      <c r="AG283" s="158"/>
      <c r="AH283" s="182"/>
      <c r="AI283" s="181"/>
      <c r="AJ283" s="153"/>
      <c r="AK283" s="157"/>
      <c r="AL283" s="158"/>
      <c r="AM283" s="280"/>
      <c r="AN283" s="181" t="e">
        <f>AM283/AJ283</f>
        <v>#DIV/0!</v>
      </c>
      <c r="AO283" s="153"/>
      <c r="AP283" s="182"/>
      <c r="AQ283" s="181"/>
      <c r="AR283" s="153"/>
      <c r="AS283" s="157"/>
      <c r="AT283" s="158"/>
      <c r="AU283" s="280"/>
      <c r="AV283" s="181"/>
      <c r="AW283" s="147">
        <v>7978.7596800000001</v>
      </c>
      <c r="AX283" s="156"/>
      <c r="AY283" s="159"/>
      <c r="AZ283" s="373"/>
    </row>
    <row r="284" spans="1:52" ht="87.75" customHeight="1">
      <c r="A284" s="379"/>
      <c r="B284" s="370"/>
      <c r="C284" s="370"/>
      <c r="D284" s="321" t="s">
        <v>289</v>
      </c>
      <c r="E284" s="296">
        <f t="shared" si="546"/>
        <v>0</v>
      </c>
      <c r="F284" s="147">
        <f t="shared" si="547"/>
        <v>0</v>
      </c>
      <c r="G284" s="152"/>
      <c r="H284" s="168">
        <v>0</v>
      </c>
      <c r="I284" s="168">
        <v>0</v>
      </c>
      <c r="J284" s="168">
        <v>0</v>
      </c>
      <c r="K284" s="162"/>
      <c r="L284" s="162"/>
      <c r="M284" s="161"/>
      <c r="N284" s="162"/>
      <c r="O284" s="162"/>
      <c r="P284" s="167"/>
      <c r="Q284" s="162"/>
      <c r="R284" s="162"/>
      <c r="S284" s="161"/>
      <c r="T284" s="162"/>
      <c r="U284" s="162"/>
      <c r="V284" s="161"/>
      <c r="W284" s="162"/>
      <c r="X284" s="162"/>
      <c r="Y284" s="161"/>
      <c r="Z284" s="162"/>
      <c r="AA284" s="164"/>
      <c r="AB284" s="165"/>
      <c r="AC284" s="161"/>
      <c r="AD284" s="167"/>
      <c r="AE284" s="162"/>
      <c r="AF284" s="164"/>
      <c r="AG284" s="165"/>
      <c r="AH284" s="185"/>
      <c r="AI284" s="167"/>
      <c r="AJ284" s="162"/>
      <c r="AK284" s="164"/>
      <c r="AL284" s="165"/>
      <c r="AM284" s="185"/>
      <c r="AN284" s="167"/>
      <c r="AO284" s="162"/>
      <c r="AP284" s="185"/>
      <c r="AQ284" s="167"/>
      <c r="AR284" s="162"/>
      <c r="AS284" s="166"/>
      <c r="AT284" s="165"/>
      <c r="AU284" s="185"/>
      <c r="AV284" s="167"/>
      <c r="AW284" s="153"/>
      <c r="AX284" s="163"/>
      <c r="AY284" s="167"/>
      <c r="AZ284" s="373"/>
    </row>
    <row r="285" spans="1:52" ht="21.75" customHeight="1">
      <c r="A285" s="379"/>
      <c r="B285" s="370"/>
      <c r="C285" s="370"/>
      <c r="D285" s="321" t="s">
        <v>285</v>
      </c>
      <c r="E285" s="296">
        <f t="shared" si="546"/>
        <v>0</v>
      </c>
      <c r="F285" s="147">
        <f t="shared" si="547"/>
        <v>0</v>
      </c>
      <c r="G285" s="152"/>
      <c r="H285" s="168">
        <v>0</v>
      </c>
      <c r="I285" s="168">
        <v>0</v>
      </c>
      <c r="J285" s="168">
        <v>0</v>
      </c>
      <c r="K285" s="162"/>
      <c r="L285" s="162"/>
      <c r="M285" s="161"/>
      <c r="N285" s="162"/>
      <c r="O285" s="162"/>
      <c r="P285" s="167"/>
      <c r="Q285" s="162"/>
      <c r="R285" s="162"/>
      <c r="S285" s="161"/>
      <c r="T285" s="162"/>
      <c r="U285" s="162"/>
      <c r="V285" s="161"/>
      <c r="W285" s="162"/>
      <c r="X285" s="162"/>
      <c r="Y285" s="161"/>
      <c r="Z285" s="162"/>
      <c r="AA285" s="164"/>
      <c r="AB285" s="165"/>
      <c r="AC285" s="161"/>
      <c r="AD285" s="167"/>
      <c r="AE285" s="162"/>
      <c r="AF285" s="164"/>
      <c r="AG285" s="165"/>
      <c r="AH285" s="185"/>
      <c r="AI285" s="167"/>
      <c r="AJ285" s="162"/>
      <c r="AK285" s="164"/>
      <c r="AL285" s="165"/>
      <c r="AM285" s="185"/>
      <c r="AN285" s="167"/>
      <c r="AO285" s="162"/>
      <c r="AP285" s="185"/>
      <c r="AQ285" s="167"/>
      <c r="AR285" s="162"/>
      <c r="AS285" s="166"/>
      <c r="AT285" s="165"/>
      <c r="AU285" s="185"/>
      <c r="AV285" s="167"/>
      <c r="AW285" s="162"/>
      <c r="AX285" s="163"/>
      <c r="AY285" s="167"/>
      <c r="AZ285" s="373"/>
    </row>
    <row r="286" spans="1:52" ht="33.75" customHeight="1">
      <c r="A286" s="380"/>
      <c r="B286" s="371"/>
      <c r="C286" s="371"/>
      <c r="D286" s="169" t="s">
        <v>43</v>
      </c>
      <c r="E286" s="296">
        <f t="shared" si="546"/>
        <v>0</v>
      </c>
      <c r="F286" s="147">
        <f t="shared" si="547"/>
        <v>0</v>
      </c>
      <c r="G286" s="170"/>
      <c r="H286" s="168">
        <v>0</v>
      </c>
      <c r="I286" s="168">
        <v>0</v>
      </c>
      <c r="J286" s="168">
        <v>0</v>
      </c>
      <c r="K286" s="148"/>
      <c r="L286" s="148"/>
      <c r="M286" s="171"/>
      <c r="N286" s="148"/>
      <c r="O286" s="148"/>
      <c r="P286" s="173"/>
      <c r="Q286" s="148"/>
      <c r="R286" s="148"/>
      <c r="S286" s="171"/>
      <c r="T286" s="148"/>
      <c r="U286" s="148"/>
      <c r="V286" s="171"/>
      <c r="W286" s="148"/>
      <c r="X286" s="148"/>
      <c r="Y286" s="171"/>
      <c r="Z286" s="148"/>
      <c r="AA286" s="151"/>
      <c r="AB286" s="172"/>
      <c r="AC286" s="171"/>
      <c r="AD286" s="173"/>
      <c r="AE286" s="148"/>
      <c r="AF286" s="151"/>
      <c r="AG286" s="172"/>
      <c r="AH286" s="177"/>
      <c r="AI286" s="173"/>
      <c r="AJ286" s="148"/>
      <c r="AK286" s="151"/>
      <c r="AL286" s="172"/>
      <c r="AM286" s="177"/>
      <c r="AN286" s="173"/>
      <c r="AO286" s="148"/>
      <c r="AP286" s="177"/>
      <c r="AQ286" s="173"/>
      <c r="AR286" s="148"/>
      <c r="AS286" s="149"/>
      <c r="AT286" s="172"/>
      <c r="AU286" s="177"/>
      <c r="AV286" s="173"/>
      <c r="AW286" s="148"/>
      <c r="AX286" s="148"/>
      <c r="AY286" s="173"/>
      <c r="AZ286" s="374"/>
    </row>
    <row r="287" spans="1:52" ht="18.75" customHeight="1">
      <c r="A287" s="378" t="s">
        <v>333</v>
      </c>
      <c r="B287" s="369" t="s">
        <v>405</v>
      </c>
      <c r="C287" s="369" t="s">
        <v>307</v>
      </c>
      <c r="D287" s="174" t="s">
        <v>41</v>
      </c>
      <c r="E287" s="296">
        <f>E288+E289+E290</f>
        <v>99.94</v>
      </c>
      <c r="F287" s="147">
        <f t="shared" si="547"/>
        <v>99.94</v>
      </c>
      <c r="G287" s="175">
        <f>F287/E287</f>
        <v>1</v>
      </c>
      <c r="H287" s="168">
        <v>0</v>
      </c>
      <c r="I287" s="168">
        <v>0</v>
      </c>
      <c r="J287" s="168">
        <v>0</v>
      </c>
      <c r="K287" s="168">
        <f t="shared" ref="K287:L287" si="548">K288+K289+K290+K292+K293</f>
        <v>0</v>
      </c>
      <c r="L287" s="168">
        <f t="shared" si="548"/>
        <v>0</v>
      </c>
      <c r="M287" s="168"/>
      <c r="N287" s="168"/>
      <c r="O287" s="168"/>
      <c r="P287" s="168"/>
      <c r="Q287" s="168">
        <f t="shared" ref="Q287:R287" si="549">Q288+Q289+Q290+Q292+Q293</f>
        <v>99.94</v>
      </c>
      <c r="R287" s="168">
        <f t="shared" si="549"/>
        <v>99.94</v>
      </c>
      <c r="S287" s="168">
        <f>R287/Q287*100</f>
        <v>100</v>
      </c>
      <c r="T287" s="168">
        <f t="shared" ref="T287:U287" si="550">T288+T289+T290+T292+T293</f>
        <v>0</v>
      </c>
      <c r="U287" s="168">
        <f t="shared" si="550"/>
        <v>0</v>
      </c>
      <c r="V287" s="168"/>
      <c r="W287" s="168">
        <f t="shared" ref="W287:X287" si="551">W288+W289+W290+W292+W293</f>
        <v>0</v>
      </c>
      <c r="X287" s="168">
        <f t="shared" si="551"/>
        <v>0</v>
      </c>
      <c r="Y287" s="168"/>
      <c r="Z287" s="168">
        <f t="shared" ref="Z287:AC287" si="552">Z288+Z289+Z290+Z292+Z293</f>
        <v>0</v>
      </c>
      <c r="AA287" s="168">
        <f t="shared" si="552"/>
        <v>0</v>
      </c>
      <c r="AB287" s="168">
        <f t="shared" si="552"/>
        <v>0</v>
      </c>
      <c r="AC287" s="168">
        <f t="shared" si="552"/>
        <v>0</v>
      </c>
      <c r="AD287" s="210" t="e">
        <f>AC287/Z287</f>
        <v>#DIV/0!</v>
      </c>
      <c r="AE287" s="168">
        <f t="shared" ref="AE287:AH287" si="553">AE288+AE289+AE290+AE292+AE293</f>
        <v>0</v>
      </c>
      <c r="AF287" s="168">
        <f t="shared" si="553"/>
        <v>0</v>
      </c>
      <c r="AG287" s="168">
        <f t="shared" si="553"/>
        <v>0</v>
      </c>
      <c r="AH287" s="219">
        <f t="shared" si="553"/>
        <v>0</v>
      </c>
      <c r="AI287" s="210" t="e">
        <f>AH287/AE287</f>
        <v>#DIV/0!</v>
      </c>
      <c r="AJ287" s="168">
        <f t="shared" ref="AJ287:AM287" si="554">AJ288+AJ289+AJ290+AJ292+AJ293</f>
        <v>0</v>
      </c>
      <c r="AK287" s="168">
        <f t="shared" si="554"/>
        <v>0</v>
      </c>
      <c r="AL287" s="168">
        <f t="shared" si="554"/>
        <v>0</v>
      </c>
      <c r="AM287" s="219">
        <f t="shared" si="554"/>
        <v>0</v>
      </c>
      <c r="AN287" s="210" t="e">
        <f>AM287/AJ287</f>
        <v>#DIV/0!</v>
      </c>
      <c r="AO287" s="168">
        <f t="shared" ref="AO287:AP287" si="555">AO288+AO289+AO290+AO292+AO293</f>
        <v>0</v>
      </c>
      <c r="AP287" s="168">
        <f t="shared" si="555"/>
        <v>0</v>
      </c>
      <c r="AQ287" s="168"/>
      <c r="AR287" s="168">
        <f t="shared" ref="AR287:AU287" si="556">AR288+AR289+AR290+AR292+AR293</f>
        <v>0</v>
      </c>
      <c r="AS287" s="168">
        <f t="shared" si="556"/>
        <v>0</v>
      </c>
      <c r="AT287" s="168">
        <f t="shared" si="556"/>
        <v>0</v>
      </c>
      <c r="AU287" s="168">
        <f t="shared" si="556"/>
        <v>0</v>
      </c>
      <c r="AV287" s="168"/>
      <c r="AW287" s="168">
        <f t="shared" ref="AW287:AX287" si="557">AW288+AW289+AW290+AW292+AW293</f>
        <v>0</v>
      </c>
      <c r="AX287" s="168">
        <f t="shared" si="557"/>
        <v>0</v>
      </c>
      <c r="AY287" s="168"/>
      <c r="AZ287" s="372"/>
    </row>
    <row r="288" spans="1:52" ht="31.2">
      <c r="A288" s="379"/>
      <c r="B288" s="370"/>
      <c r="C288" s="370"/>
      <c r="D288" s="176" t="s">
        <v>37</v>
      </c>
      <c r="E288" s="296">
        <f t="shared" ref="E288:E289" si="558">H288+K288+N288+Q288+T288+W288+Z288+AE288+AJ288+AO288+AR288+AW288</f>
        <v>0</v>
      </c>
      <c r="F288" s="147">
        <f t="shared" si="547"/>
        <v>0</v>
      </c>
      <c r="G288" s="170"/>
      <c r="H288" s="168">
        <v>0</v>
      </c>
      <c r="I288" s="168">
        <v>0</v>
      </c>
      <c r="J288" s="168">
        <v>0</v>
      </c>
      <c r="K288" s="148"/>
      <c r="L288" s="148"/>
      <c r="M288" s="171"/>
      <c r="N288" s="148"/>
      <c r="O288" s="148"/>
      <c r="P288" s="173"/>
      <c r="Q288" s="148"/>
      <c r="R288" s="148"/>
      <c r="S288" s="171"/>
      <c r="T288" s="148"/>
      <c r="U288" s="148"/>
      <c r="V288" s="171"/>
      <c r="W288" s="148"/>
      <c r="X288" s="148"/>
      <c r="Y288" s="171"/>
      <c r="Z288" s="148"/>
      <c r="AA288" s="151"/>
      <c r="AB288" s="172"/>
      <c r="AC288" s="171"/>
      <c r="AD288" s="173"/>
      <c r="AE288" s="148"/>
      <c r="AF288" s="151"/>
      <c r="AG288" s="172"/>
      <c r="AH288" s="281"/>
      <c r="AI288" s="173"/>
      <c r="AJ288" s="148"/>
      <c r="AK288" s="151"/>
      <c r="AL288" s="172"/>
      <c r="AM288" s="281"/>
      <c r="AN288" s="173"/>
      <c r="AO288" s="178"/>
      <c r="AP288" s="148"/>
      <c r="AQ288" s="148"/>
      <c r="AR288" s="148"/>
      <c r="AS288" s="149"/>
      <c r="AT288" s="172"/>
      <c r="AU288" s="177"/>
      <c r="AV288" s="173"/>
      <c r="AW288" s="148"/>
      <c r="AX288" s="150"/>
      <c r="AY288" s="173"/>
      <c r="AZ288" s="373"/>
    </row>
    <row r="289" spans="1:52" ht="64.5" customHeight="1">
      <c r="A289" s="379"/>
      <c r="B289" s="370"/>
      <c r="C289" s="370"/>
      <c r="D289" s="179" t="s">
        <v>2</v>
      </c>
      <c r="E289" s="296">
        <f t="shared" si="558"/>
        <v>0</v>
      </c>
      <c r="F289" s="147">
        <f t="shared" si="547"/>
        <v>0</v>
      </c>
      <c r="G289" s="180"/>
      <c r="H289" s="168">
        <v>0</v>
      </c>
      <c r="I289" s="168">
        <v>0</v>
      </c>
      <c r="J289" s="168">
        <v>0</v>
      </c>
      <c r="K289" s="153"/>
      <c r="L289" s="153"/>
      <c r="M289" s="154"/>
      <c r="N289" s="153"/>
      <c r="O289" s="153"/>
      <c r="P289" s="181"/>
      <c r="Q289" s="153"/>
      <c r="R289" s="153"/>
      <c r="S289" s="154"/>
      <c r="T289" s="153"/>
      <c r="U289" s="153"/>
      <c r="V289" s="154"/>
      <c r="W289" s="153"/>
      <c r="X289" s="153"/>
      <c r="Y289" s="154"/>
      <c r="Z289" s="153"/>
      <c r="AA289" s="157"/>
      <c r="AB289" s="158"/>
      <c r="AC289" s="154"/>
      <c r="AD289" s="181"/>
      <c r="AE289" s="153"/>
      <c r="AF289" s="157"/>
      <c r="AG289" s="158"/>
      <c r="AH289" s="280"/>
      <c r="AI289" s="181"/>
      <c r="AJ289" s="153"/>
      <c r="AK289" s="157"/>
      <c r="AL289" s="158"/>
      <c r="AM289" s="280"/>
      <c r="AN289" s="181"/>
      <c r="AO289" s="160"/>
      <c r="AP289" s="154"/>
      <c r="AQ289" s="154"/>
      <c r="AR289" s="153"/>
      <c r="AS289" s="155"/>
      <c r="AT289" s="158"/>
      <c r="AU289" s="182"/>
      <c r="AV289" s="181"/>
      <c r="AW289" s="153"/>
      <c r="AX289" s="156"/>
      <c r="AY289" s="181"/>
      <c r="AZ289" s="373"/>
    </row>
    <row r="290" spans="1:52" ht="21.75" customHeight="1">
      <c r="A290" s="379"/>
      <c r="B290" s="370"/>
      <c r="C290" s="370"/>
      <c r="D290" s="321" t="s">
        <v>284</v>
      </c>
      <c r="E290" s="296">
        <f t="shared" si="547"/>
        <v>99.94</v>
      </c>
      <c r="F290" s="147">
        <f t="shared" si="547"/>
        <v>99.94</v>
      </c>
      <c r="G290" s="168">
        <f>F290/E290*100</f>
        <v>100</v>
      </c>
      <c r="H290" s="168">
        <v>0</v>
      </c>
      <c r="I290" s="168">
        <v>0</v>
      </c>
      <c r="J290" s="168">
        <v>0</v>
      </c>
      <c r="K290" s="153">
        <v>0</v>
      </c>
      <c r="L290" s="153">
        <v>0</v>
      </c>
      <c r="M290" s="154"/>
      <c r="N290" s="153"/>
      <c r="O290" s="153"/>
      <c r="P290" s="181"/>
      <c r="Q290" s="153">
        <v>99.94</v>
      </c>
      <c r="R290" s="153">
        <v>99.94</v>
      </c>
      <c r="S290" s="168">
        <f>R290/Q290*100</f>
        <v>100</v>
      </c>
      <c r="T290" s="153"/>
      <c r="U290" s="153"/>
      <c r="V290" s="154"/>
      <c r="W290" s="153"/>
      <c r="X290" s="153"/>
      <c r="Y290" s="154"/>
      <c r="Z290" s="153"/>
      <c r="AA290" s="157"/>
      <c r="AB290" s="158"/>
      <c r="AC290" s="264"/>
      <c r="AD290" s="181" t="e">
        <f>AC290/Z290</f>
        <v>#DIV/0!</v>
      </c>
      <c r="AE290" s="153"/>
      <c r="AF290" s="157"/>
      <c r="AG290" s="158"/>
      <c r="AH290" s="280"/>
      <c r="AI290" s="181" t="e">
        <f>AH290/AE290</f>
        <v>#DIV/0!</v>
      </c>
      <c r="AJ290" s="153"/>
      <c r="AK290" s="157"/>
      <c r="AL290" s="158"/>
      <c r="AM290" s="280"/>
      <c r="AN290" s="181" t="e">
        <f>AM290/AJ290</f>
        <v>#DIV/0!</v>
      </c>
      <c r="AO290" s="153"/>
      <c r="AP290" s="182"/>
      <c r="AQ290" s="181"/>
      <c r="AR290" s="153">
        <v>0</v>
      </c>
      <c r="AS290" s="157"/>
      <c r="AT290" s="158"/>
      <c r="AU290" s="182"/>
      <c r="AV290" s="181"/>
      <c r="AW290" s="153"/>
      <c r="AX290" s="156"/>
      <c r="AY290" s="159"/>
      <c r="AZ290" s="373"/>
    </row>
    <row r="291" spans="1:52" ht="87.75" customHeight="1">
      <c r="A291" s="379"/>
      <c r="B291" s="370"/>
      <c r="C291" s="370"/>
      <c r="D291" s="321" t="s">
        <v>289</v>
      </c>
      <c r="E291" s="296">
        <f t="shared" ref="E291:E293" si="559">H291+K291+N291+Q291+T291+W291+Z291+AE291+AJ291+AO291+AR291+AW291</f>
        <v>0</v>
      </c>
      <c r="F291" s="147">
        <f t="shared" si="547"/>
        <v>0</v>
      </c>
      <c r="G291" s="152"/>
      <c r="H291" s="168">
        <v>0</v>
      </c>
      <c r="I291" s="168">
        <v>0</v>
      </c>
      <c r="J291" s="168">
        <v>0</v>
      </c>
      <c r="K291" s="162"/>
      <c r="L291" s="162"/>
      <c r="M291" s="161"/>
      <c r="N291" s="162"/>
      <c r="O291" s="162"/>
      <c r="P291" s="167"/>
      <c r="Q291" s="162"/>
      <c r="R291" s="162"/>
      <c r="S291" s="161"/>
      <c r="T291" s="162"/>
      <c r="U291" s="162"/>
      <c r="V291" s="161"/>
      <c r="W291" s="162"/>
      <c r="X291" s="162"/>
      <c r="Y291" s="161"/>
      <c r="Z291" s="162"/>
      <c r="AA291" s="164"/>
      <c r="AB291" s="165"/>
      <c r="AC291" s="161"/>
      <c r="AD291" s="167"/>
      <c r="AE291" s="162"/>
      <c r="AF291" s="164"/>
      <c r="AG291" s="165"/>
      <c r="AH291" s="282"/>
      <c r="AI291" s="167"/>
      <c r="AJ291" s="162"/>
      <c r="AK291" s="164"/>
      <c r="AL291" s="165"/>
      <c r="AM291" s="185"/>
      <c r="AN291" s="167"/>
      <c r="AO291" s="162"/>
      <c r="AP291" s="185"/>
      <c r="AQ291" s="167"/>
      <c r="AR291" s="162"/>
      <c r="AS291" s="166"/>
      <c r="AT291" s="165"/>
      <c r="AU291" s="185"/>
      <c r="AV291" s="167"/>
      <c r="AW291" s="153"/>
      <c r="AX291" s="163"/>
      <c r="AY291" s="167"/>
      <c r="AZ291" s="373"/>
    </row>
    <row r="292" spans="1:52" ht="21.75" customHeight="1">
      <c r="A292" s="379"/>
      <c r="B292" s="370"/>
      <c r="C292" s="370"/>
      <c r="D292" s="321" t="s">
        <v>285</v>
      </c>
      <c r="E292" s="296">
        <f t="shared" si="559"/>
        <v>0</v>
      </c>
      <c r="F292" s="147">
        <f t="shared" si="547"/>
        <v>0</v>
      </c>
      <c r="G292" s="152"/>
      <c r="H292" s="168">
        <v>0</v>
      </c>
      <c r="I292" s="168">
        <v>0</v>
      </c>
      <c r="J292" s="168">
        <v>0</v>
      </c>
      <c r="K292" s="162"/>
      <c r="L292" s="162"/>
      <c r="M292" s="161"/>
      <c r="N292" s="162"/>
      <c r="O292" s="162"/>
      <c r="P292" s="167"/>
      <c r="Q292" s="162"/>
      <c r="R292" s="162"/>
      <c r="S292" s="161"/>
      <c r="T292" s="162"/>
      <c r="U292" s="162"/>
      <c r="V292" s="161"/>
      <c r="W292" s="162"/>
      <c r="X292" s="162"/>
      <c r="Y292" s="161"/>
      <c r="Z292" s="162"/>
      <c r="AA292" s="164"/>
      <c r="AB292" s="165"/>
      <c r="AC292" s="161"/>
      <c r="AD292" s="167"/>
      <c r="AE292" s="162"/>
      <c r="AF292" s="164"/>
      <c r="AG292" s="165"/>
      <c r="AH292" s="282"/>
      <c r="AI292" s="167"/>
      <c r="AJ292" s="162"/>
      <c r="AK292" s="164"/>
      <c r="AL292" s="165"/>
      <c r="AM292" s="185"/>
      <c r="AN292" s="167"/>
      <c r="AO292" s="162"/>
      <c r="AP292" s="185"/>
      <c r="AQ292" s="167"/>
      <c r="AR292" s="162"/>
      <c r="AS292" s="166"/>
      <c r="AT292" s="165"/>
      <c r="AU292" s="185"/>
      <c r="AV292" s="167"/>
      <c r="AW292" s="162"/>
      <c r="AX292" s="163"/>
      <c r="AY292" s="167"/>
      <c r="AZ292" s="373"/>
    </row>
    <row r="293" spans="1:52" ht="33.75" customHeight="1">
      <c r="A293" s="380"/>
      <c r="B293" s="371"/>
      <c r="C293" s="371"/>
      <c r="D293" s="169" t="s">
        <v>43</v>
      </c>
      <c r="E293" s="296">
        <f t="shared" si="559"/>
        <v>0</v>
      </c>
      <c r="F293" s="147">
        <f t="shared" si="547"/>
        <v>0</v>
      </c>
      <c r="G293" s="170"/>
      <c r="H293" s="168">
        <v>0</v>
      </c>
      <c r="I293" s="168">
        <v>0</v>
      </c>
      <c r="J293" s="168">
        <v>0</v>
      </c>
      <c r="K293" s="148"/>
      <c r="L293" s="148"/>
      <c r="M293" s="171"/>
      <c r="N293" s="148"/>
      <c r="O293" s="148"/>
      <c r="P293" s="173"/>
      <c r="Q293" s="148"/>
      <c r="R293" s="148"/>
      <c r="S293" s="171"/>
      <c r="T293" s="148"/>
      <c r="U293" s="148"/>
      <c r="V293" s="171"/>
      <c r="W293" s="148"/>
      <c r="X293" s="148"/>
      <c r="Y293" s="171"/>
      <c r="Z293" s="148"/>
      <c r="AA293" s="151"/>
      <c r="AB293" s="172"/>
      <c r="AC293" s="171"/>
      <c r="AD293" s="173"/>
      <c r="AE293" s="148"/>
      <c r="AF293" s="151"/>
      <c r="AG293" s="172"/>
      <c r="AH293" s="281"/>
      <c r="AI293" s="173"/>
      <c r="AJ293" s="148"/>
      <c r="AK293" s="151"/>
      <c r="AL293" s="172"/>
      <c r="AM293" s="177"/>
      <c r="AN293" s="173"/>
      <c r="AO293" s="148"/>
      <c r="AP293" s="177"/>
      <c r="AQ293" s="173"/>
      <c r="AR293" s="148"/>
      <c r="AS293" s="149"/>
      <c r="AT293" s="172"/>
      <c r="AU293" s="177"/>
      <c r="AV293" s="173"/>
      <c r="AW293" s="148"/>
      <c r="AX293" s="148"/>
      <c r="AY293" s="173"/>
      <c r="AZ293" s="374"/>
    </row>
    <row r="294" spans="1:52" ht="18.75" customHeight="1">
      <c r="A294" s="378" t="s">
        <v>334</v>
      </c>
      <c r="B294" s="369" t="s">
        <v>440</v>
      </c>
      <c r="C294" s="369" t="s">
        <v>307</v>
      </c>
      <c r="D294" s="174" t="s">
        <v>41</v>
      </c>
      <c r="E294" s="296">
        <f>E295+E296+E297</f>
        <v>95.870999999999995</v>
      </c>
      <c r="F294" s="147">
        <f t="shared" ref="F294:F300" si="560">I294+L294+O294+R294+U294+X294+AC294+AH294+AM294+AP294+AU294+AX294</f>
        <v>0</v>
      </c>
      <c r="G294" s="175">
        <f>F294/E294</f>
        <v>0</v>
      </c>
      <c r="H294" s="168">
        <v>0</v>
      </c>
      <c r="I294" s="168">
        <v>0</v>
      </c>
      <c r="J294" s="168">
        <v>0</v>
      </c>
      <c r="K294" s="168">
        <f t="shared" ref="K294:L294" si="561">K295+K296+K297+K299+K300</f>
        <v>0</v>
      </c>
      <c r="L294" s="168">
        <f t="shared" si="561"/>
        <v>0</v>
      </c>
      <c r="M294" s="168"/>
      <c r="N294" s="168"/>
      <c r="O294" s="168"/>
      <c r="P294" s="168"/>
      <c r="Q294" s="168">
        <f t="shared" ref="Q294:R294" si="562">Q295+Q296+Q297+Q299+Q300</f>
        <v>0</v>
      </c>
      <c r="R294" s="168">
        <f t="shared" si="562"/>
        <v>0</v>
      </c>
      <c r="S294" s="168" t="e">
        <f>R294/Q294*100</f>
        <v>#DIV/0!</v>
      </c>
      <c r="T294" s="168">
        <f t="shared" ref="T294:U294" si="563">T295+T296+T297+T299+T300</f>
        <v>0</v>
      </c>
      <c r="U294" s="168">
        <f t="shared" si="563"/>
        <v>0</v>
      </c>
      <c r="V294" s="168"/>
      <c r="W294" s="168">
        <f t="shared" ref="W294:X294" si="564">W295+W296+W297+W299+W300</f>
        <v>0</v>
      </c>
      <c r="X294" s="168">
        <f t="shared" si="564"/>
        <v>0</v>
      </c>
      <c r="Y294" s="168"/>
      <c r="Z294" s="168">
        <f t="shared" ref="Z294:AC294" si="565">Z295+Z296+Z297+Z299+Z300</f>
        <v>0</v>
      </c>
      <c r="AA294" s="168">
        <f t="shared" si="565"/>
        <v>0</v>
      </c>
      <c r="AB294" s="168">
        <f t="shared" si="565"/>
        <v>0</v>
      </c>
      <c r="AC294" s="168">
        <f t="shared" si="565"/>
        <v>0</v>
      </c>
      <c r="AD294" s="210" t="e">
        <f>AC294/Z294</f>
        <v>#DIV/0!</v>
      </c>
      <c r="AE294" s="168">
        <f t="shared" ref="AE294:AH294" si="566">AE295+AE296+AE297+AE299+AE300</f>
        <v>0</v>
      </c>
      <c r="AF294" s="168">
        <f t="shared" si="566"/>
        <v>0</v>
      </c>
      <c r="AG294" s="168">
        <f t="shared" si="566"/>
        <v>0</v>
      </c>
      <c r="AH294" s="219">
        <f t="shared" si="566"/>
        <v>0</v>
      </c>
      <c r="AI294" s="210" t="e">
        <f>AH294/AE294</f>
        <v>#DIV/0!</v>
      </c>
      <c r="AJ294" s="168">
        <f t="shared" ref="AJ294:AM294" si="567">AJ295+AJ296+AJ297+AJ299+AJ300</f>
        <v>0</v>
      </c>
      <c r="AK294" s="168">
        <f t="shared" si="567"/>
        <v>0</v>
      </c>
      <c r="AL294" s="168">
        <f t="shared" si="567"/>
        <v>0</v>
      </c>
      <c r="AM294" s="219">
        <f t="shared" si="567"/>
        <v>0</v>
      </c>
      <c r="AN294" s="210" t="e">
        <f>AM294/AJ294</f>
        <v>#DIV/0!</v>
      </c>
      <c r="AO294" s="168">
        <f t="shared" ref="AO294:AP294" si="568">AO295+AO296+AO297+AO299+AO300</f>
        <v>0</v>
      </c>
      <c r="AP294" s="168">
        <f t="shared" si="568"/>
        <v>0</v>
      </c>
      <c r="AQ294" s="168"/>
      <c r="AR294" s="168">
        <f t="shared" ref="AR294:AU294" si="569">AR295+AR296+AR297+AR299+AR300</f>
        <v>0</v>
      </c>
      <c r="AS294" s="168">
        <f t="shared" si="569"/>
        <v>0</v>
      </c>
      <c r="AT294" s="168">
        <f t="shared" si="569"/>
        <v>0</v>
      </c>
      <c r="AU294" s="168">
        <f t="shared" si="569"/>
        <v>0</v>
      </c>
      <c r="AV294" s="168"/>
      <c r="AW294" s="168">
        <f t="shared" ref="AW294:AX294" si="570">AW295+AW296+AW297+AW299+AW300</f>
        <v>95.870999999999995</v>
      </c>
      <c r="AX294" s="168">
        <f t="shared" si="570"/>
        <v>0</v>
      </c>
      <c r="AY294" s="168"/>
      <c r="AZ294" s="372"/>
    </row>
    <row r="295" spans="1:52" ht="31.2">
      <c r="A295" s="379"/>
      <c r="B295" s="370"/>
      <c r="C295" s="370"/>
      <c r="D295" s="176" t="s">
        <v>37</v>
      </c>
      <c r="E295" s="296">
        <f t="shared" ref="E295:E296" si="571">H295+K295+N295+Q295+T295+W295+Z295+AE295+AJ295+AO295+AR295+AW295</f>
        <v>0</v>
      </c>
      <c r="F295" s="147">
        <f t="shared" si="560"/>
        <v>0</v>
      </c>
      <c r="G295" s="170"/>
      <c r="H295" s="168">
        <v>0</v>
      </c>
      <c r="I295" s="168">
        <v>0</v>
      </c>
      <c r="J295" s="168">
        <v>0</v>
      </c>
      <c r="K295" s="148"/>
      <c r="L295" s="148"/>
      <c r="M295" s="171"/>
      <c r="N295" s="148"/>
      <c r="O295" s="148"/>
      <c r="P295" s="173"/>
      <c r="Q295" s="148"/>
      <c r="R295" s="148"/>
      <c r="S295" s="171"/>
      <c r="T295" s="148"/>
      <c r="U295" s="148"/>
      <c r="V295" s="171"/>
      <c r="W295" s="148"/>
      <c r="X295" s="148"/>
      <c r="Y295" s="171"/>
      <c r="Z295" s="148"/>
      <c r="AA295" s="151"/>
      <c r="AB295" s="172"/>
      <c r="AC295" s="171"/>
      <c r="AD295" s="173"/>
      <c r="AE295" s="148"/>
      <c r="AF295" s="151"/>
      <c r="AG295" s="172"/>
      <c r="AH295" s="281"/>
      <c r="AI295" s="173"/>
      <c r="AJ295" s="148"/>
      <c r="AK295" s="151"/>
      <c r="AL295" s="172"/>
      <c r="AM295" s="281"/>
      <c r="AN295" s="173"/>
      <c r="AO295" s="178"/>
      <c r="AP295" s="148"/>
      <c r="AQ295" s="148"/>
      <c r="AR295" s="148"/>
      <c r="AS295" s="149"/>
      <c r="AT295" s="172"/>
      <c r="AU295" s="177"/>
      <c r="AV295" s="173"/>
      <c r="AW295" s="148"/>
      <c r="AX295" s="150"/>
      <c r="AY295" s="173"/>
      <c r="AZ295" s="373"/>
    </row>
    <row r="296" spans="1:52" ht="64.5" customHeight="1">
      <c r="A296" s="379"/>
      <c r="B296" s="370"/>
      <c r="C296" s="370"/>
      <c r="D296" s="179" t="s">
        <v>2</v>
      </c>
      <c r="E296" s="296">
        <f t="shared" si="571"/>
        <v>0</v>
      </c>
      <c r="F296" s="147">
        <f t="shared" si="560"/>
        <v>0</v>
      </c>
      <c r="G296" s="180"/>
      <c r="H296" s="168">
        <v>0</v>
      </c>
      <c r="I296" s="168">
        <v>0</v>
      </c>
      <c r="J296" s="168">
        <v>0</v>
      </c>
      <c r="K296" s="153"/>
      <c r="L296" s="153"/>
      <c r="M296" s="154"/>
      <c r="N296" s="153"/>
      <c r="O296" s="153"/>
      <c r="P296" s="181"/>
      <c r="Q296" s="153"/>
      <c r="R296" s="153"/>
      <c r="S296" s="154"/>
      <c r="T296" s="153"/>
      <c r="U296" s="153"/>
      <c r="V296" s="154"/>
      <c r="W296" s="153"/>
      <c r="X296" s="153"/>
      <c r="Y296" s="154"/>
      <c r="Z296" s="153"/>
      <c r="AA296" s="157"/>
      <c r="AB296" s="158"/>
      <c r="AC296" s="154"/>
      <c r="AD296" s="181"/>
      <c r="AE296" s="153"/>
      <c r="AF296" s="157"/>
      <c r="AG296" s="158"/>
      <c r="AH296" s="280"/>
      <c r="AI296" s="181"/>
      <c r="AJ296" s="153"/>
      <c r="AK296" s="157"/>
      <c r="AL296" s="158"/>
      <c r="AM296" s="280"/>
      <c r="AN296" s="181"/>
      <c r="AO296" s="160"/>
      <c r="AP296" s="154"/>
      <c r="AQ296" s="154"/>
      <c r="AR296" s="153"/>
      <c r="AS296" s="155"/>
      <c r="AT296" s="158"/>
      <c r="AU296" s="182"/>
      <c r="AV296" s="181"/>
      <c r="AW296" s="153"/>
      <c r="AX296" s="156"/>
      <c r="AY296" s="181"/>
      <c r="AZ296" s="373"/>
    </row>
    <row r="297" spans="1:52" ht="21.75" customHeight="1">
      <c r="A297" s="379"/>
      <c r="B297" s="370"/>
      <c r="C297" s="370"/>
      <c r="D297" s="321" t="s">
        <v>284</v>
      </c>
      <c r="E297" s="296">
        <f t="shared" ref="E297" si="572">H297+K297+N297+Q297+T297+W297+AB297+AG297+AL297+AO297+AT297+AW297</f>
        <v>95.870999999999995</v>
      </c>
      <c r="F297" s="147">
        <f t="shared" si="560"/>
        <v>0</v>
      </c>
      <c r="G297" s="168">
        <f>F297/E297*100</f>
        <v>0</v>
      </c>
      <c r="H297" s="168">
        <v>0</v>
      </c>
      <c r="I297" s="168">
        <v>0</v>
      </c>
      <c r="J297" s="168">
        <v>0</v>
      </c>
      <c r="K297" s="153">
        <v>0</v>
      </c>
      <c r="L297" s="153">
        <v>0</v>
      </c>
      <c r="M297" s="154"/>
      <c r="N297" s="153"/>
      <c r="O297" s="153"/>
      <c r="P297" s="181"/>
      <c r="Q297" s="153">
        <v>0</v>
      </c>
      <c r="R297" s="153">
        <v>0</v>
      </c>
      <c r="S297" s="168" t="e">
        <f>R297/Q297*100</f>
        <v>#DIV/0!</v>
      </c>
      <c r="T297" s="153"/>
      <c r="U297" s="153"/>
      <c r="V297" s="154"/>
      <c r="W297" s="153"/>
      <c r="X297" s="153"/>
      <c r="Y297" s="154"/>
      <c r="Z297" s="153"/>
      <c r="AA297" s="157"/>
      <c r="AB297" s="158"/>
      <c r="AC297" s="264"/>
      <c r="AD297" s="181" t="e">
        <f>AC297/Z297</f>
        <v>#DIV/0!</v>
      </c>
      <c r="AE297" s="153"/>
      <c r="AF297" s="157"/>
      <c r="AG297" s="158"/>
      <c r="AH297" s="280"/>
      <c r="AI297" s="181" t="e">
        <f>AH297/AE297</f>
        <v>#DIV/0!</v>
      </c>
      <c r="AJ297" s="153"/>
      <c r="AK297" s="157"/>
      <c r="AL297" s="158"/>
      <c r="AM297" s="280"/>
      <c r="AN297" s="181" t="e">
        <f>AM297/AJ297</f>
        <v>#DIV/0!</v>
      </c>
      <c r="AO297" s="153"/>
      <c r="AP297" s="182"/>
      <c r="AQ297" s="181"/>
      <c r="AR297" s="153">
        <v>0</v>
      </c>
      <c r="AS297" s="157"/>
      <c r="AT297" s="158"/>
      <c r="AU297" s="182"/>
      <c r="AV297" s="181"/>
      <c r="AW297" s="153">
        <v>95.870999999999995</v>
      </c>
      <c r="AX297" s="156"/>
      <c r="AY297" s="159"/>
      <c r="AZ297" s="373"/>
    </row>
    <row r="298" spans="1:52" ht="87.75" customHeight="1">
      <c r="A298" s="379"/>
      <c r="B298" s="370"/>
      <c r="C298" s="370"/>
      <c r="D298" s="321" t="s">
        <v>289</v>
      </c>
      <c r="E298" s="296">
        <f t="shared" ref="E298:E300" si="573">H298+K298+N298+Q298+T298+W298+Z298+AE298+AJ298+AO298+AR298+AW298</f>
        <v>0</v>
      </c>
      <c r="F298" s="147">
        <f t="shared" si="560"/>
        <v>0</v>
      </c>
      <c r="G298" s="152"/>
      <c r="H298" s="168">
        <v>0</v>
      </c>
      <c r="I298" s="168">
        <v>0</v>
      </c>
      <c r="J298" s="168">
        <v>0</v>
      </c>
      <c r="K298" s="162"/>
      <c r="L298" s="162"/>
      <c r="M298" s="161"/>
      <c r="N298" s="162"/>
      <c r="O298" s="162"/>
      <c r="P298" s="167"/>
      <c r="Q298" s="162"/>
      <c r="R298" s="162"/>
      <c r="S298" s="161"/>
      <c r="T298" s="162"/>
      <c r="U298" s="162"/>
      <c r="V298" s="161"/>
      <c r="W298" s="162"/>
      <c r="X298" s="162"/>
      <c r="Y298" s="161"/>
      <c r="Z298" s="162"/>
      <c r="AA298" s="164"/>
      <c r="AB298" s="165"/>
      <c r="AC298" s="161"/>
      <c r="AD298" s="167"/>
      <c r="AE298" s="162"/>
      <c r="AF298" s="164"/>
      <c r="AG298" s="165"/>
      <c r="AH298" s="282"/>
      <c r="AI298" s="167"/>
      <c r="AJ298" s="162"/>
      <c r="AK298" s="164"/>
      <c r="AL298" s="165"/>
      <c r="AM298" s="185"/>
      <c r="AN298" s="167"/>
      <c r="AO298" s="162"/>
      <c r="AP298" s="185"/>
      <c r="AQ298" s="167"/>
      <c r="AR298" s="162"/>
      <c r="AS298" s="166"/>
      <c r="AT298" s="165"/>
      <c r="AU298" s="185"/>
      <c r="AV298" s="167"/>
      <c r="AW298" s="153"/>
      <c r="AX298" s="163"/>
      <c r="AY298" s="167"/>
      <c r="AZ298" s="373"/>
    </row>
    <row r="299" spans="1:52" ht="21.75" customHeight="1">
      <c r="A299" s="379"/>
      <c r="B299" s="370"/>
      <c r="C299" s="370"/>
      <c r="D299" s="321" t="s">
        <v>285</v>
      </c>
      <c r="E299" s="296">
        <f t="shared" si="573"/>
        <v>0</v>
      </c>
      <c r="F299" s="147">
        <f t="shared" si="560"/>
        <v>0</v>
      </c>
      <c r="G299" s="152"/>
      <c r="H299" s="168">
        <v>0</v>
      </c>
      <c r="I299" s="168">
        <v>0</v>
      </c>
      <c r="J299" s="168">
        <v>0</v>
      </c>
      <c r="K299" s="162"/>
      <c r="L299" s="162"/>
      <c r="M299" s="161"/>
      <c r="N299" s="162"/>
      <c r="O299" s="162"/>
      <c r="P299" s="167"/>
      <c r="Q299" s="162"/>
      <c r="R299" s="162"/>
      <c r="S299" s="161"/>
      <c r="T299" s="162"/>
      <c r="U299" s="162"/>
      <c r="V299" s="161"/>
      <c r="W299" s="162"/>
      <c r="X299" s="162"/>
      <c r="Y299" s="161"/>
      <c r="Z299" s="162"/>
      <c r="AA299" s="164"/>
      <c r="AB299" s="165"/>
      <c r="AC299" s="161"/>
      <c r="AD299" s="167"/>
      <c r="AE299" s="162"/>
      <c r="AF299" s="164"/>
      <c r="AG299" s="165"/>
      <c r="AH299" s="282"/>
      <c r="AI299" s="167"/>
      <c r="AJ299" s="162"/>
      <c r="AK299" s="164"/>
      <c r="AL299" s="165"/>
      <c r="AM299" s="185"/>
      <c r="AN299" s="167"/>
      <c r="AO299" s="162"/>
      <c r="AP299" s="185"/>
      <c r="AQ299" s="167"/>
      <c r="AR299" s="162"/>
      <c r="AS299" s="166"/>
      <c r="AT299" s="165"/>
      <c r="AU299" s="185"/>
      <c r="AV299" s="167"/>
      <c r="AW299" s="162"/>
      <c r="AX299" s="163"/>
      <c r="AY299" s="167"/>
      <c r="AZ299" s="373"/>
    </row>
    <row r="300" spans="1:52" ht="33.75" customHeight="1">
      <c r="A300" s="380"/>
      <c r="B300" s="371"/>
      <c r="C300" s="371"/>
      <c r="D300" s="169" t="s">
        <v>43</v>
      </c>
      <c r="E300" s="296">
        <f t="shared" si="573"/>
        <v>0</v>
      </c>
      <c r="F300" s="147">
        <f t="shared" si="560"/>
        <v>0</v>
      </c>
      <c r="G300" s="170"/>
      <c r="H300" s="168">
        <v>0</v>
      </c>
      <c r="I300" s="168">
        <v>0</v>
      </c>
      <c r="J300" s="168">
        <v>0</v>
      </c>
      <c r="K300" s="148"/>
      <c r="L300" s="148"/>
      <c r="M300" s="171"/>
      <c r="N300" s="148"/>
      <c r="O300" s="148"/>
      <c r="P300" s="173"/>
      <c r="Q300" s="148"/>
      <c r="R300" s="148"/>
      <c r="S300" s="171"/>
      <c r="T300" s="148"/>
      <c r="U300" s="148"/>
      <c r="V300" s="171"/>
      <c r="W300" s="148"/>
      <c r="X300" s="148"/>
      <c r="Y300" s="171"/>
      <c r="Z300" s="148"/>
      <c r="AA300" s="151"/>
      <c r="AB300" s="172"/>
      <c r="AC300" s="171"/>
      <c r="AD300" s="173"/>
      <c r="AE300" s="148"/>
      <c r="AF300" s="151"/>
      <c r="AG300" s="172"/>
      <c r="AH300" s="281"/>
      <c r="AI300" s="173"/>
      <c r="AJ300" s="148"/>
      <c r="AK300" s="151"/>
      <c r="AL300" s="172"/>
      <c r="AM300" s="177"/>
      <c r="AN300" s="173"/>
      <c r="AO300" s="148"/>
      <c r="AP300" s="177"/>
      <c r="AQ300" s="173"/>
      <c r="AR300" s="148"/>
      <c r="AS300" s="149"/>
      <c r="AT300" s="172"/>
      <c r="AU300" s="177"/>
      <c r="AV300" s="173"/>
      <c r="AW300" s="148"/>
      <c r="AX300" s="148"/>
      <c r="AY300" s="173"/>
      <c r="AZ300" s="374"/>
    </row>
    <row r="301" spans="1:52" ht="18.75" customHeight="1">
      <c r="A301" s="378" t="s">
        <v>451</v>
      </c>
      <c r="B301" s="369" t="s">
        <v>441</v>
      </c>
      <c r="C301" s="369" t="s">
        <v>307</v>
      </c>
      <c r="D301" s="174" t="s">
        <v>41</v>
      </c>
      <c r="E301" s="296">
        <f>E302+E303+E304</f>
        <v>421.79599999999999</v>
      </c>
      <c r="F301" s="147">
        <f t="shared" ref="F301:F307" si="574">I301+L301+O301+R301+U301+X301+AC301+AH301+AM301+AP301+AU301+AX301</f>
        <v>0</v>
      </c>
      <c r="G301" s="175">
        <f>F301/E301</f>
        <v>0</v>
      </c>
      <c r="H301" s="168">
        <v>0</v>
      </c>
      <c r="I301" s="168">
        <v>0</v>
      </c>
      <c r="J301" s="168">
        <v>0</v>
      </c>
      <c r="K301" s="168">
        <f t="shared" ref="K301:L301" si="575">K302+K303+K304+K306+K307</f>
        <v>0</v>
      </c>
      <c r="L301" s="168">
        <f t="shared" si="575"/>
        <v>0</v>
      </c>
      <c r="M301" s="168"/>
      <c r="N301" s="168"/>
      <c r="O301" s="168"/>
      <c r="P301" s="168"/>
      <c r="Q301" s="168">
        <f t="shared" ref="Q301:R301" si="576">Q302+Q303+Q304+Q306+Q307</f>
        <v>0</v>
      </c>
      <c r="R301" s="168">
        <f t="shared" si="576"/>
        <v>0</v>
      </c>
      <c r="S301" s="168" t="e">
        <f>R301/Q301*100</f>
        <v>#DIV/0!</v>
      </c>
      <c r="T301" s="168">
        <f t="shared" ref="T301:U301" si="577">T302+T303+T304+T306+T307</f>
        <v>0</v>
      </c>
      <c r="U301" s="168">
        <f t="shared" si="577"/>
        <v>0</v>
      </c>
      <c r="V301" s="168"/>
      <c r="W301" s="168">
        <f t="shared" ref="W301:X301" si="578">W302+W303+W304+W306+W307</f>
        <v>0</v>
      </c>
      <c r="X301" s="168">
        <f t="shared" si="578"/>
        <v>0</v>
      </c>
      <c r="Y301" s="168"/>
      <c r="Z301" s="168">
        <f t="shared" ref="Z301:AC301" si="579">Z302+Z303+Z304+Z306+Z307</f>
        <v>0</v>
      </c>
      <c r="AA301" s="168">
        <f t="shared" si="579"/>
        <v>0</v>
      </c>
      <c r="AB301" s="168">
        <f t="shared" si="579"/>
        <v>0</v>
      </c>
      <c r="AC301" s="168">
        <f t="shared" si="579"/>
        <v>0</v>
      </c>
      <c r="AD301" s="210" t="e">
        <f>AC301/Z301</f>
        <v>#DIV/0!</v>
      </c>
      <c r="AE301" s="168">
        <f t="shared" ref="AE301:AH301" si="580">AE302+AE303+AE304+AE306+AE307</f>
        <v>0</v>
      </c>
      <c r="AF301" s="168">
        <f t="shared" si="580"/>
        <v>0</v>
      </c>
      <c r="AG301" s="168">
        <f t="shared" si="580"/>
        <v>0</v>
      </c>
      <c r="AH301" s="219">
        <f t="shared" si="580"/>
        <v>0</v>
      </c>
      <c r="AI301" s="210" t="e">
        <f>AH301/AE301</f>
        <v>#DIV/0!</v>
      </c>
      <c r="AJ301" s="168">
        <f t="shared" ref="AJ301:AM301" si="581">AJ302+AJ303+AJ304+AJ306+AJ307</f>
        <v>0</v>
      </c>
      <c r="AK301" s="168">
        <f t="shared" si="581"/>
        <v>0</v>
      </c>
      <c r="AL301" s="168">
        <f t="shared" si="581"/>
        <v>0</v>
      </c>
      <c r="AM301" s="219">
        <f t="shared" si="581"/>
        <v>0</v>
      </c>
      <c r="AN301" s="210" t="e">
        <f>AM301/AJ301</f>
        <v>#DIV/0!</v>
      </c>
      <c r="AO301" s="168">
        <f t="shared" ref="AO301:AP301" si="582">AO302+AO303+AO304+AO306+AO307</f>
        <v>0</v>
      </c>
      <c r="AP301" s="168">
        <f t="shared" si="582"/>
        <v>0</v>
      </c>
      <c r="AQ301" s="168"/>
      <c r="AR301" s="168">
        <f t="shared" ref="AR301:AU301" si="583">AR302+AR303+AR304+AR306+AR307</f>
        <v>0</v>
      </c>
      <c r="AS301" s="168">
        <f t="shared" si="583"/>
        <v>0</v>
      </c>
      <c r="AT301" s="168">
        <f t="shared" si="583"/>
        <v>0</v>
      </c>
      <c r="AU301" s="168">
        <f t="shared" si="583"/>
        <v>0</v>
      </c>
      <c r="AV301" s="168"/>
      <c r="AW301" s="168">
        <f t="shared" ref="AW301:AX301" si="584">AW302+AW303+AW304+AW306+AW307</f>
        <v>421.79599999999999</v>
      </c>
      <c r="AX301" s="168">
        <f t="shared" si="584"/>
        <v>0</v>
      </c>
      <c r="AY301" s="168"/>
      <c r="AZ301" s="372"/>
    </row>
    <row r="302" spans="1:52" ht="31.2">
      <c r="A302" s="379"/>
      <c r="B302" s="370"/>
      <c r="C302" s="370"/>
      <c r="D302" s="176" t="s">
        <v>37</v>
      </c>
      <c r="E302" s="296">
        <f t="shared" ref="E302:E303" si="585">H302+K302+N302+Q302+T302+W302+Z302+AE302+AJ302+AO302+AR302+AW302</f>
        <v>0</v>
      </c>
      <c r="F302" s="147">
        <f t="shared" si="574"/>
        <v>0</v>
      </c>
      <c r="G302" s="170"/>
      <c r="H302" s="168">
        <v>0</v>
      </c>
      <c r="I302" s="168">
        <v>0</v>
      </c>
      <c r="J302" s="168">
        <v>0</v>
      </c>
      <c r="K302" s="148"/>
      <c r="L302" s="148"/>
      <c r="M302" s="171"/>
      <c r="N302" s="148"/>
      <c r="O302" s="148"/>
      <c r="P302" s="173"/>
      <c r="Q302" s="148"/>
      <c r="R302" s="148"/>
      <c r="S302" s="171"/>
      <c r="T302" s="148"/>
      <c r="U302" s="148"/>
      <c r="V302" s="171"/>
      <c r="W302" s="148"/>
      <c r="X302" s="148"/>
      <c r="Y302" s="171"/>
      <c r="Z302" s="148"/>
      <c r="AA302" s="151"/>
      <c r="AB302" s="172"/>
      <c r="AC302" s="171"/>
      <c r="AD302" s="173"/>
      <c r="AE302" s="148"/>
      <c r="AF302" s="151"/>
      <c r="AG302" s="172"/>
      <c r="AH302" s="281"/>
      <c r="AI302" s="173"/>
      <c r="AJ302" s="148"/>
      <c r="AK302" s="151"/>
      <c r="AL302" s="172"/>
      <c r="AM302" s="281"/>
      <c r="AN302" s="173"/>
      <c r="AO302" s="178"/>
      <c r="AP302" s="148"/>
      <c r="AQ302" s="148"/>
      <c r="AR302" s="148"/>
      <c r="AS302" s="149"/>
      <c r="AT302" s="172"/>
      <c r="AU302" s="177"/>
      <c r="AV302" s="173"/>
      <c r="AW302" s="148"/>
      <c r="AX302" s="150"/>
      <c r="AY302" s="173"/>
      <c r="AZ302" s="373"/>
    </row>
    <row r="303" spans="1:52" ht="64.5" customHeight="1">
      <c r="A303" s="379"/>
      <c r="B303" s="370"/>
      <c r="C303" s="370"/>
      <c r="D303" s="179" t="s">
        <v>2</v>
      </c>
      <c r="E303" s="296">
        <f t="shared" si="585"/>
        <v>0</v>
      </c>
      <c r="F303" s="147">
        <f t="shared" si="574"/>
        <v>0</v>
      </c>
      <c r="G303" s="180"/>
      <c r="H303" s="168">
        <v>0</v>
      </c>
      <c r="I303" s="168">
        <v>0</v>
      </c>
      <c r="J303" s="168">
        <v>0</v>
      </c>
      <c r="K303" s="153"/>
      <c r="L303" s="153"/>
      <c r="M303" s="154"/>
      <c r="N303" s="153"/>
      <c r="O303" s="153"/>
      <c r="P303" s="181"/>
      <c r="Q303" s="153"/>
      <c r="R303" s="153"/>
      <c r="S303" s="154"/>
      <c r="T303" s="153"/>
      <c r="U303" s="153"/>
      <c r="V303" s="154"/>
      <c r="W303" s="153"/>
      <c r="X303" s="153"/>
      <c r="Y303" s="154"/>
      <c r="Z303" s="153"/>
      <c r="AA303" s="157"/>
      <c r="AB303" s="158"/>
      <c r="AC303" s="154"/>
      <c r="AD303" s="181"/>
      <c r="AE303" s="153"/>
      <c r="AF303" s="157"/>
      <c r="AG303" s="158"/>
      <c r="AH303" s="280"/>
      <c r="AI303" s="181"/>
      <c r="AJ303" s="153"/>
      <c r="AK303" s="157"/>
      <c r="AL303" s="158"/>
      <c r="AM303" s="280"/>
      <c r="AN303" s="181"/>
      <c r="AO303" s="160"/>
      <c r="AP303" s="154"/>
      <c r="AQ303" s="154"/>
      <c r="AR303" s="153"/>
      <c r="AS303" s="155"/>
      <c r="AT303" s="158"/>
      <c r="AU303" s="182"/>
      <c r="AV303" s="181"/>
      <c r="AW303" s="153"/>
      <c r="AX303" s="156"/>
      <c r="AY303" s="181"/>
      <c r="AZ303" s="373"/>
    </row>
    <row r="304" spans="1:52" ht="21.75" customHeight="1">
      <c r="A304" s="379"/>
      <c r="B304" s="370"/>
      <c r="C304" s="370"/>
      <c r="D304" s="321" t="s">
        <v>284</v>
      </c>
      <c r="E304" s="296">
        <f t="shared" ref="E304" si="586">H304+K304+N304+Q304+T304+W304+AB304+AG304+AL304+AO304+AT304+AW304</f>
        <v>421.79599999999999</v>
      </c>
      <c r="F304" s="147">
        <f t="shared" si="574"/>
        <v>0</v>
      </c>
      <c r="G304" s="168">
        <f>F304/E304*100</f>
        <v>0</v>
      </c>
      <c r="H304" s="168">
        <v>0</v>
      </c>
      <c r="I304" s="168">
        <v>0</v>
      </c>
      <c r="J304" s="168">
        <v>0</v>
      </c>
      <c r="K304" s="153">
        <v>0</v>
      </c>
      <c r="L304" s="153">
        <v>0</v>
      </c>
      <c r="M304" s="154"/>
      <c r="N304" s="153"/>
      <c r="O304" s="153"/>
      <c r="P304" s="181"/>
      <c r="Q304" s="153">
        <v>0</v>
      </c>
      <c r="R304" s="153">
        <v>0</v>
      </c>
      <c r="S304" s="168" t="e">
        <f>R304/Q304*100</f>
        <v>#DIV/0!</v>
      </c>
      <c r="T304" s="153"/>
      <c r="U304" s="153"/>
      <c r="V304" s="154"/>
      <c r="W304" s="153"/>
      <c r="X304" s="153"/>
      <c r="Y304" s="154"/>
      <c r="Z304" s="153"/>
      <c r="AA304" s="157"/>
      <c r="AB304" s="158"/>
      <c r="AC304" s="264"/>
      <c r="AD304" s="181" t="e">
        <f>AC304/Z304</f>
        <v>#DIV/0!</v>
      </c>
      <c r="AE304" s="153"/>
      <c r="AF304" s="157"/>
      <c r="AG304" s="158"/>
      <c r="AH304" s="280"/>
      <c r="AI304" s="181" t="e">
        <f>AH304/AE304</f>
        <v>#DIV/0!</v>
      </c>
      <c r="AJ304" s="153"/>
      <c r="AK304" s="157"/>
      <c r="AL304" s="158"/>
      <c r="AM304" s="280"/>
      <c r="AN304" s="181" t="e">
        <f>AM304/AJ304</f>
        <v>#DIV/0!</v>
      </c>
      <c r="AO304" s="153"/>
      <c r="AP304" s="182"/>
      <c r="AQ304" s="181"/>
      <c r="AR304" s="153">
        <v>0</v>
      </c>
      <c r="AS304" s="157"/>
      <c r="AT304" s="158"/>
      <c r="AU304" s="182"/>
      <c r="AV304" s="181"/>
      <c r="AW304" s="153">
        <v>421.79599999999999</v>
      </c>
      <c r="AX304" s="156"/>
      <c r="AY304" s="159"/>
      <c r="AZ304" s="373"/>
    </row>
    <row r="305" spans="1:52" ht="87.75" customHeight="1">
      <c r="A305" s="379"/>
      <c r="B305" s="370"/>
      <c r="C305" s="370"/>
      <c r="D305" s="321" t="s">
        <v>289</v>
      </c>
      <c r="E305" s="296">
        <f t="shared" ref="E305:E307" si="587">H305+K305+N305+Q305+T305+W305+Z305+AE305+AJ305+AO305+AR305+AW305</f>
        <v>0</v>
      </c>
      <c r="F305" s="147">
        <f t="shared" si="574"/>
        <v>0</v>
      </c>
      <c r="G305" s="152"/>
      <c r="H305" s="168">
        <v>0</v>
      </c>
      <c r="I305" s="168">
        <v>0</v>
      </c>
      <c r="J305" s="168">
        <v>0</v>
      </c>
      <c r="K305" s="162"/>
      <c r="L305" s="162"/>
      <c r="M305" s="161"/>
      <c r="N305" s="162"/>
      <c r="O305" s="162"/>
      <c r="P305" s="167"/>
      <c r="Q305" s="162"/>
      <c r="R305" s="162"/>
      <c r="S305" s="161"/>
      <c r="T305" s="162"/>
      <c r="U305" s="162"/>
      <c r="V305" s="161"/>
      <c r="W305" s="162"/>
      <c r="X305" s="162"/>
      <c r="Y305" s="161"/>
      <c r="Z305" s="162"/>
      <c r="AA305" s="164"/>
      <c r="AB305" s="165"/>
      <c r="AC305" s="161"/>
      <c r="AD305" s="167"/>
      <c r="AE305" s="162"/>
      <c r="AF305" s="164"/>
      <c r="AG305" s="165"/>
      <c r="AH305" s="282"/>
      <c r="AI305" s="167"/>
      <c r="AJ305" s="162"/>
      <c r="AK305" s="164"/>
      <c r="AL305" s="165"/>
      <c r="AM305" s="185"/>
      <c r="AN305" s="167"/>
      <c r="AO305" s="162"/>
      <c r="AP305" s="185"/>
      <c r="AQ305" s="167"/>
      <c r="AR305" s="162"/>
      <c r="AS305" s="166"/>
      <c r="AT305" s="165"/>
      <c r="AU305" s="185"/>
      <c r="AV305" s="167"/>
      <c r="AW305" s="153"/>
      <c r="AX305" s="163"/>
      <c r="AY305" s="167"/>
      <c r="AZ305" s="373"/>
    </row>
    <row r="306" spans="1:52" ht="21.75" customHeight="1">
      <c r="A306" s="379"/>
      <c r="B306" s="370"/>
      <c r="C306" s="370"/>
      <c r="D306" s="321" t="s">
        <v>285</v>
      </c>
      <c r="E306" s="296">
        <f t="shared" si="587"/>
        <v>0</v>
      </c>
      <c r="F306" s="147">
        <f t="shared" si="574"/>
        <v>0</v>
      </c>
      <c r="G306" s="152"/>
      <c r="H306" s="168">
        <v>0</v>
      </c>
      <c r="I306" s="168">
        <v>0</v>
      </c>
      <c r="J306" s="168">
        <v>0</v>
      </c>
      <c r="K306" s="162"/>
      <c r="L306" s="162"/>
      <c r="M306" s="161"/>
      <c r="N306" s="162"/>
      <c r="O306" s="162"/>
      <c r="P306" s="167"/>
      <c r="Q306" s="162"/>
      <c r="R306" s="162"/>
      <c r="S306" s="161"/>
      <c r="T306" s="162"/>
      <c r="U306" s="162"/>
      <c r="V306" s="161"/>
      <c r="W306" s="162"/>
      <c r="X306" s="162"/>
      <c r="Y306" s="161"/>
      <c r="Z306" s="162"/>
      <c r="AA306" s="164"/>
      <c r="AB306" s="165"/>
      <c r="AC306" s="161"/>
      <c r="AD306" s="167"/>
      <c r="AE306" s="162"/>
      <c r="AF306" s="164"/>
      <c r="AG306" s="165"/>
      <c r="AH306" s="282"/>
      <c r="AI306" s="167"/>
      <c r="AJ306" s="162"/>
      <c r="AK306" s="164"/>
      <c r="AL306" s="165"/>
      <c r="AM306" s="185"/>
      <c r="AN306" s="167"/>
      <c r="AO306" s="162"/>
      <c r="AP306" s="185"/>
      <c r="AQ306" s="167"/>
      <c r="AR306" s="162"/>
      <c r="AS306" s="166"/>
      <c r="AT306" s="165"/>
      <c r="AU306" s="185"/>
      <c r="AV306" s="167"/>
      <c r="AW306" s="162"/>
      <c r="AX306" s="163"/>
      <c r="AY306" s="167"/>
      <c r="AZ306" s="373"/>
    </row>
    <row r="307" spans="1:52" ht="33.75" customHeight="1">
      <c r="A307" s="380"/>
      <c r="B307" s="371"/>
      <c r="C307" s="371"/>
      <c r="D307" s="169" t="s">
        <v>43</v>
      </c>
      <c r="E307" s="296">
        <f t="shared" si="587"/>
        <v>0</v>
      </c>
      <c r="F307" s="147">
        <f t="shared" si="574"/>
        <v>0</v>
      </c>
      <c r="G307" s="170"/>
      <c r="H307" s="168">
        <v>0</v>
      </c>
      <c r="I307" s="168">
        <v>0</v>
      </c>
      <c r="J307" s="168">
        <v>0</v>
      </c>
      <c r="K307" s="148"/>
      <c r="L307" s="148"/>
      <c r="M307" s="171"/>
      <c r="N307" s="148"/>
      <c r="O307" s="148"/>
      <c r="P307" s="173"/>
      <c r="Q307" s="148"/>
      <c r="R307" s="148"/>
      <c r="S307" s="171"/>
      <c r="T307" s="148"/>
      <c r="U307" s="148"/>
      <c r="V307" s="171"/>
      <c r="W307" s="148"/>
      <c r="X307" s="148"/>
      <c r="Y307" s="171"/>
      <c r="Z307" s="148"/>
      <c r="AA307" s="151"/>
      <c r="AB307" s="172"/>
      <c r="AC307" s="171"/>
      <c r="AD307" s="173"/>
      <c r="AE307" s="148"/>
      <c r="AF307" s="151"/>
      <c r="AG307" s="172"/>
      <c r="AH307" s="281"/>
      <c r="AI307" s="173"/>
      <c r="AJ307" s="148"/>
      <c r="AK307" s="151"/>
      <c r="AL307" s="172"/>
      <c r="AM307" s="177"/>
      <c r="AN307" s="173"/>
      <c r="AO307" s="148"/>
      <c r="AP307" s="177"/>
      <c r="AQ307" s="173"/>
      <c r="AR307" s="148"/>
      <c r="AS307" s="149"/>
      <c r="AT307" s="172"/>
      <c r="AU307" s="177"/>
      <c r="AV307" s="173"/>
      <c r="AW307" s="148"/>
      <c r="AX307" s="148"/>
      <c r="AY307" s="173"/>
      <c r="AZ307" s="374"/>
    </row>
    <row r="308" spans="1:52" ht="18.75" customHeight="1">
      <c r="A308" s="378" t="s">
        <v>452</v>
      </c>
      <c r="B308" s="369" t="s">
        <v>442</v>
      </c>
      <c r="C308" s="369" t="s">
        <v>307</v>
      </c>
      <c r="D308" s="174" t="s">
        <v>41</v>
      </c>
      <c r="E308" s="296">
        <f>E309+E310+E311</f>
        <v>5823.3</v>
      </c>
      <c r="F308" s="147">
        <f t="shared" ref="F308:F314" si="588">I308+L308+O308+R308+U308+X308+AC308+AH308+AM308+AP308+AU308+AX308</f>
        <v>0</v>
      </c>
      <c r="G308" s="175">
        <f>F308/E308</f>
        <v>0</v>
      </c>
      <c r="H308" s="168">
        <v>0</v>
      </c>
      <c r="I308" s="168">
        <v>0</v>
      </c>
      <c r="J308" s="168">
        <v>0</v>
      </c>
      <c r="K308" s="168">
        <f t="shared" ref="K308:L308" si="589">K309+K310+K311+K313+K314</f>
        <v>0</v>
      </c>
      <c r="L308" s="168">
        <f t="shared" si="589"/>
        <v>0</v>
      </c>
      <c r="M308" s="168"/>
      <c r="N308" s="168"/>
      <c r="O308" s="168"/>
      <c r="P308" s="168"/>
      <c r="Q308" s="168">
        <f t="shared" ref="Q308:R308" si="590">Q309+Q310+Q311+Q313+Q314</f>
        <v>0</v>
      </c>
      <c r="R308" s="168">
        <f t="shared" si="590"/>
        <v>0</v>
      </c>
      <c r="S308" s="168" t="e">
        <f>R308/Q308*100</f>
        <v>#DIV/0!</v>
      </c>
      <c r="T308" s="168">
        <f t="shared" ref="T308:U308" si="591">T309+T310+T311+T313+T314</f>
        <v>0</v>
      </c>
      <c r="U308" s="168">
        <f t="shared" si="591"/>
        <v>0</v>
      </c>
      <c r="V308" s="168"/>
      <c r="W308" s="168">
        <f t="shared" ref="W308:X308" si="592">W309+W310+W311+W313+W314</f>
        <v>0</v>
      </c>
      <c r="X308" s="168">
        <f t="shared" si="592"/>
        <v>0</v>
      </c>
      <c r="Y308" s="168"/>
      <c r="Z308" s="168">
        <f t="shared" ref="Z308:AC308" si="593">Z309+Z310+Z311+Z313+Z314</f>
        <v>0</v>
      </c>
      <c r="AA308" s="168">
        <f t="shared" si="593"/>
        <v>0</v>
      </c>
      <c r="AB308" s="168">
        <f t="shared" si="593"/>
        <v>0</v>
      </c>
      <c r="AC308" s="168">
        <f t="shared" si="593"/>
        <v>0</v>
      </c>
      <c r="AD308" s="210" t="e">
        <f>AC308/Z308</f>
        <v>#DIV/0!</v>
      </c>
      <c r="AE308" s="168">
        <f t="shared" ref="AE308:AH308" si="594">AE309+AE310+AE311+AE313+AE314</f>
        <v>0</v>
      </c>
      <c r="AF308" s="168">
        <f t="shared" si="594"/>
        <v>0</v>
      </c>
      <c r="AG308" s="168">
        <f t="shared" si="594"/>
        <v>0</v>
      </c>
      <c r="AH308" s="219">
        <f t="shared" si="594"/>
        <v>0</v>
      </c>
      <c r="AI308" s="210" t="e">
        <f>AH308/AE308</f>
        <v>#DIV/0!</v>
      </c>
      <c r="AJ308" s="168">
        <f t="shared" ref="AJ308:AM308" si="595">AJ309+AJ310+AJ311+AJ313+AJ314</f>
        <v>0</v>
      </c>
      <c r="AK308" s="168">
        <f t="shared" si="595"/>
        <v>0</v>
      </c>
      <c r="AL308" s="168">
        <f t="shared" si="595"/>
        <v>0</v>
      </c>
      <c r="AM308" s="219">
        <f t="shared" si="595"/>
        <v>0</v>
      </c>
      <c r="AN308" s="210" t="e">
        <f>AM308/AJ308</f>
        <v>#DIV/0!</v>
      </c>
      <c r="AO308" s="168">
        <f t="shared" ref="AO308:AP308" si="596">AO309+AO310+AO311+AO313+AO314</f>
        <v>0</v>
      </c>
      <c r="AP308" s="168">
        <f t="shared" si="596"/>
        <v>0</v>
      </c>
      <c r="AQ308" s="168"/>
      <c r="AR308" s="168">
        <f t="shared" ref="AR308:AU308" si="597">AR309+AR310+AR311+AR313+AR314</f>
        <v>0</v>
      </c>
      <c r="AS308" s="168">
        <f t="shared" si="597"/>
        <v>0</v>
      </c>
      <c r="AT308" s="168">
        <f t="shared" si="597"/>
        <v>0</v>
      </c>
      <c r="AU308" s="168">
        <f t="shared" si="597"/>
        <v>0</v>
      </c>
      <c r="AV308" s="168"/>
      <c r="AW308" s="168">
        <f t="shared" ref="AW308:AX308" si="598">AW309+AW310+AW311+AW313+AW314</f>
        <v>5823.3</v>
      </c>
      <c r="AX308" s="168">
        <f t="shared" si="598"/>
        <v>0</v>
      </c>
      <c r="AY308" s="168"/>
      <c r="AZ308" s="372"/>
    </row>
    <row r="309" spans="1:52" ht="31.2">
      <c r="A309" s="379"/>
      <c r="B309" s="370"/>
      <c r="C309" s="370"/>
      <c r="D309" s="176" t="s">
        <v>37</v>
      </c>
      <c r="E309" s="296">
        <f t="shared" ref="E309:E310" si="599">H309+K309+N309+Q309+T309+W309+Z309+AE309+AJ309+AO309+AR309+AW309</f>
        <v>0</v>
      </c>
      <c r="F309" s="147">
        <f t="shared" si="588"/>
        <v>0</v>
      </c>
      <c r="G309" s="170"/>
      <c r="H309" s="168">
        <v>0</v>
      </c>
      <c r="I309" s="168">
        <v>0</v>
      </c>
      <c r="J309" s="168">
        <v>0</v>
      </c>
      <c r="K309" s="148"/>
      <c r="L309" s="148"/>
      <c r="M309" s="171"/>
      <c r="N309" s="148"/>
      <c r="O309" s="148"/>
      <c r="P309" s="173"/>
      <c r="Q309" s="148"/>
      <c r="R309" s="148"/>
      <c r="S309" s="171"/>
      <c r="T309" s="148"/>
      <c r="U309" s="148"/>
      <c r="V309" s="171"/>
      <c r="W309" s="148"/>
      <c r="X309" s="148"/>
      <c r="Y309" s="171"/>
      <c r="Z309" s="148"/>
      <c r="AA309" s="151"/>
      <c r="AB309" s="172"/>
      <c r="AC309" s="171"/>
      <c r="AD309" s="173"/>
      <c r="AE309" s="148"/>
      <c r="AF309" s="151"/>
      <c r="AG309" s="172"/>
      <c r="AH309" s="281"/>
      <c r="AI309" s="173"/>
      <c r="AJ309" s="148"/>
      <c r="AK309" s="151"/>
      <c r="AL309" s="172"/>
      <c r="AM309" s="281"/>
      <c r="AN309" s="173"/>
      <c r="AO309" s="178"/>
      <c r="AP309" s="148"/>
      <c r="AQ309" s="148"/>
      <c r="AR309" s="148"/>
      <c r="AS309" s="149"/>
      <c r="AT309" s="172"/>
      <c r="AU309" s="177"/>
      <c r="AV309" s="173"/>
      <c r="AW309" s="148"/>
      <c r="AX309" s="150"/>
      <c r="AY309" s="173"/>
      <c r="AZ309" s="373"/>
    </row>
    <row r="310" spans="1:52" ht="64.5" customHeight="1">
      <c r="A310" s="379"/>
      <c r="B310" s="370"/>
      <c r="C310" s="370"/>
      <c r="D310" s="179" t="s">
        <v>2</v>
      </c>
      <c r="E310" s="296">
        <f t="shared" si="599"/>
        <v>0</v>
      </c>
      <c r="F310" s="147">
        <f t="shared" si="588"/>
        <v>0</v>
      </c>
      <c r="G310" s="180"/>
      <c r="H310" s="168">
        <v>0</v>
      </c>
      <c r="I310" s="168">
        <v>0</v>
      </c>
      <c r="J310" s="168">
        <v>0</v>
      </c>
      <c r="K310" s="153"/>
      <c r="L310" s="153"/>
      <c r="M310" s="154"/>
      <c r="N310" s="153"/>
      <c r="O310" s="153"/>
      <c r="P310" s="181"/>
      <c r="Q310" s="153"/>
      <c r="R310" s="153"/>
      <c r="S310" s="154"/>
      <c r="T310" s="153"/>
      <c r="U310" s="153"/>
      <c r="V310" s="154"/>
      <c r="W310" s="153"/>
      <c r="X310" s="153"/>
      <c r="Y310" s="154"/>
      <c r="Z310" s="153"/>
      <c r="AA310" s="157"/>
      <c r="AB310" s="158"/>
      <c r="AC310" s="154"/>
      <c r="AD310" s="181"/>
      <c r="AE310" s="153"/>
      <c r="AF310" s="157"/>
      <c r="AG310" s="158"/>
      <c r="AH310" s="280"/>
      <c r="AI310" s="181"/>
      <c r="AJ310" s="153"/>
      <c r="AK310" s="157"/>
      <c r="AL310" s="158"/>
      <c r="AM310" s="280"/>
      <c r="AN310" s="181"/>
      <c r="AO310" s="160"/>
      <c r="AP310" s="154"/>
      <c r="AQ310" s="154"/>
      <c r="AR310" s="153"/>
      <c r="AS310" s="155"/>
      <c r="AT310" s="158"/>
      <c r="AU310" s="182"/>
      <c r="AV310" s="181"/>
      <c r="AW310" s="153"/>
      <c r="AX310" s="156"/>
      <c r="AY310" s="181"/>
      <c r="AZ310" s="373"/>
    </row>
    <row r="311" spans="1:52" ht="21.75" customHeight="1">
      <c r="A311" s="379"/>
      <c r="B311" s="370"/>
      <c r="C311" s="370"/>
      <c r="D311" s="321" t="s">
        <v>284</v>
      </c>
      <c r="E311" s="296">
        <f t="shared" ref="E311" si="600">H311+K311+N311+Q311+T311+W311+AB311+AG311+AL311+AO311+AT311+AW311</f>
        <v>5823.3</v>
      </c>
      <c r="F311" s="147">
        <f t="shared" si="588"/>
        <v>0</v>
      </c>
      <c r="G311" s="168">
        <f>F311/E311*100</f>
        <v>0</v>
      </c>
      <c r="H311" s="168">
        <v>0</v>
      </c>
      <c r="I311" s="168">
        <v>0</v>
      </c>
      <c r="J311" s="168">
        <v>0</v>
      </c>
      <c r="K311" s="153">
        <v>0</v>
      </c>
      <c r="L311" s="153">
        <v>0</v>
      </c>
      <c r="M311" s="154"/>
      <c r="N311" s="153"/>
      <c r="O311" s="153"/>
      <c r="P311" s="181"/>
      <c r="Q311" s="153">
        <v>0</v>
      </c>
      <c r="R311" s="153">
        <v>0</v>
      </c>
      <c r="S311" s="168" t="e">
        <f>R311/Q311*100</f>
        <v>#DIV/0!</v>
      </c>
      <c r="T311" s="153"/>
      <c r="U311" s="153"/>
      <c r="V311" s="154"/>
      <c r="W311" s="153"/>
      <c r="X311" s="153"/>
      <c r="Y311" s="154"/>
      <c r="Z311" s="153"/>
      <c r="AA311" s="157"/>
      <c r="AB311" s="158"/>
      <c r="AC311" s="264"/>
      <c r="AD311" s="181" t="e">
        <f>AC311/Z311</f>
        <v>#DIV/0!</v>
      </c>
      <c r="AE311" s="153"/>
      <c r="AF311" s="157"/>
      <c r="AG311" s="158"/>
      <c r="AH311" s="280"/>
      <c r="AI311" s="181" t="e">
        <f>AH311/AE311</f>
        <v>#DIV/0!</v>
      </c>
      <c r="AJ311" s="153"/>
      <c r="AK311" s="157"/>
      <c r="AL311" s="158"/>
      <c r="AM311" s="280"/>
      <c r="AN311" s="181" t="e">
        <f>AM311/AJ311</f>
        <v>#DIV/0!</v>
      </c>
      <c r="AO311" s="153"/>
      <c r="AP311" s="182"/>
      <c r="AQ311" s="181"/>
      <c r="AR311" s="153">
        <v>0</v>
      </c>
      <c r="AS311" s="157"/>
      <c r="AT311" s="158"/>
      <c r="AU311" s="182"/>
      <c r="AV311" s="181"/>
      <c r="AW311" s="153">
        <v>5823.3</v>
      </c>
      <c r="AX311" s="156"/>
      <c r="AY311" s="159"/>
      <c r="AZ311" s="373"/>
    </row>
    <row r="312" spans="1:52" ht="87.75" customHeight="1">
      <c r="A312" s="379"/>
      <c r="B312" s="370"/>
      <c r="C312" s="370"/>
      <c r="D312" s="321" t="s">
        <v>289</v>
      </c>
      <c r="E312" s="296">
        <f t="shared" ref="E312:E314" si="601">H312+K312+N312+Q312+T312+W312+Z312+AE312+AJ312+AO312+AR312+AW312</f>
        <v>0</v>
      </c>
      <c r="F312" s="147">
        <f t="shared" si="588"/>
        <v>0</v>
      </c>
      <c r="G312" s="152"/>
      <c r="H312" s="168">
        <v>0</v>
      </c>
      <c r="I312" s="168">
        <v>0</v>
      </c>
      <c r="J312" s="168">
        <v>0</v>
      </c>
      <c r="K312" s="162"/>
      <c r="L312" s="162"/>
      <c r="M312" s="161"/>
      <c r="N312" s="162"/>
      <c r="O312" s="162"/>
      <c r="P312" s="167"/>
      <c r="Q312" s="162"/>
      <c r="R312" s="162"/>
      <c r="S312" s="161"/>
      <c r="T312" s="162"/>
      <c r="U312" s="162"/>
      <c r="V312" s="161"/>
      <c r="W312" s="162"/>
      <c r="X312" s="162"/>
      <c r="Y312" s="161"/>
      <c r="Z312" s="162"/>
      <c r="AA312" s="164"/>
      <c r="AB312" s="165"/>
      <c r="AC312" s="161"/>
      <c r="AD312" s="167"/>
      <c r="AE312" s="162"/>
      <c r="AF312" s="164"/>
      <c r="AG312" s="165"/>
      <c r="AH312" s="282"/>
      <c r="AI312" s="167"/>
      <c r="AJ312" s="162"/>
      <c r="AK312" s="164"/>
      <c r="AL312" s="165"/>
      <c r="AM312" s="185"/>
      <c r="AN312" s="167"/>
      <c r="AO312" s="162"/>
      <c r="AP312" s="185"/>
      <c r="AQ312" s="167"/>
      <c r="AR312" s="162"/>
      <c r="AS312" s="166"/>
      <c r="AT312" s="165"/>
      <c r="AU312" s="185"/>
      <c r="AV312" s="167"/>
      <c r="AW312" s="153"/>
      <c r="AX312" s="163"/>
      <c r="AY312" s="167"/>
      <c r="AZ312" s="373"/>
    </row>
    <row r="313" spans="1:52" ht="21.75" customHeight="1">
      <c r="A313" s="379"/>
      <c r="B313" s="370"/>
      <c r="C313" s="370"/>
      <c r="D313" s="321" t="s">
        <v>285</v>
      </c>
      <c r="E313" s="296">
        <f t="shared" si="601"/>
        <v>0</v>
      </c>
      <c r="F313" s="147">
        <f t="shared" si="588"/>
        <v>0</v>
      </c>
      <c r="G313" s="152"/>
      <c r="H313" s="168">
        <v>0</v>
      </c>
      <c r="I313" s="168">
        <v>0</v>
      </c>
      <c r="J313" s="168">
        <v>0</v>
      </c>
      <c r="K313" s="162"/>
      <c r="L313" s="162"/>
      <c r="M313" s="161"/>
      <c r="N313" s="162"/>
      <c r="O313" s="162"/>
      <c r="P313" s="167"/>
      <c r="Q313" s="162"/>
      <c r="R313" s="162"/>
      <c r="S313" s="161"/>
      <c r="T313" s="162"/>
      <c r="U313" s="162"/>
      <c r="V313" s="161"/>
      <c r="W313" s="162"/>
      <c r="X313" s="162"/>
      <c r="Y313" s="161"/>
      <c r="Z313" s="162"/>
      <c r="AA313" s="164"/>
      <c r="AB313" s="165"/>
      <c r="AC313" s="161"/>
      <c r="AD313" s="167"/>
      <c r="AE313" s="162"/>
      <c r="AF313" s="164"/>
      <c r="AG313" s="165"/>
      <c r="AH313" s="282"/>
      <c r="AI313" s="167"/>
      <c r="AJ313" s="162"/>
      <c r="AK313" s="164"/>
      <c r="AL313" s="165"/>
      <c r="AM313" s="185"/>
      <c r="AN313" s="167"/>
      <c r="AO313" s="162"/>
      <c r="AP313" s="185"/>
      <c r="AQ313" s="167"/>
      <c r="AR313" s="162"/>
      <c r="AS313" s="166"/>
      <c r="AT313" s="165"/>
      <c r="AU313" s="185"/>
      <c r="AV313" s="167"/>
      <c r="AW313" s="162"/>
      <c r="AX313" s="163"/>
      <c r="AY313" s="167"/>
      <c r="AZ313" s="373"/>
    </row>
    <row r="314" spans="1:52" ht="33.75" customHeight="1">
      <c r="A314" s="380"/>
      <c r="B314" s="371"/>
      <c r="C314" s="371"/>
      <c r="D314" s="169" t="s">
        <v>43</v>
      </c>
      <c r="E314" s="296">
        <f t="shared" si="601"/>
        <v>0</v>
      </c>
      <c r="F314" s="147">
        <f t="shared" si="588"/>
        <v>0</v>
      </c>
      <c r="G314" s="170"/>
      <c r="H314" s="168">
        <v>0</v>
      </c>
      <c r="I314" s="168">
        <v>0</v>
      </c>
      <c r="J314" s="168">
        <v>0</v>
      </c>
      <c r="K314" s="148"/>
      <c r="L314" s="148"/>
      <c r="M314" s="171"/>
      <c r="N314" s="148"/>
      <c r="O314" s="148"/>
      <c r="P314" s="173"/>
      <c r="Q314" s="148"/>
      <c r="R314" s="148"/>
      <c r="S314" s="171"/>
      <c r="T314" s="148"/>
      <c r="U314" s="148"/>
      <c r="V314" s="171"/>
      <c r="W314" s="148"/>
      <c r="X314" s="148"/>
      <c r="Y314" s="171"/>
      <c r="Z314" s="148"/>
      <c r="AA314" s="151"/>
      <c r="AB314" s="172"/>
      <c r="AC314" s="171"/>
      <c r="AD314" s="173"/>
      <c r="AE314" s="148"/>
      <c r="AF314" s="151"/>
      <c r="AG314" s="172"/>
      <c r="AH314" s="281"/>
      <c r="AI314" s="173"/>
      <c r="AJ314" s="148"/>
      <c r="AK314" s="151"/>
      <c r="AL314" s="172"/>
      <c r="AM314" s="177"/>
      <c r="AN314" s="173"/>
      <c r="AO314" s="148"/>
      <c r="AP314" s="177"/>
      <c r="AQ314" s="173"/>
      <c r="AR314" s="148"/>
      <c r="AS314" s="149"/>
      <c r="AT314" s="172"/>
      <c r="AU314" s="177"/>
      <c r="AV314" s="173"/>
      <c r="AW314" s="148"/>
      <c r="AX314" s="148"/>
      <c r="AY314" s="173"/>
      <c r="AZ314" s="374"/>
    </row>
    <row r="315" spans="1:52" ht="18.75" customHeight="1">
      <c r="A315" s="378" t="s">
        <v>453</v>
      </c>
      <c r="B315" s="369" t="s">
        <v>443</v>
      </c>
      <c r="C315" s="369" t="s">
        <v>307</v>
      </c>
      <c r="D315" s="174" t="s">
        <v>41</v>
      </c>
      <c r="E315" s="296">
        <f>E316+E317+E318</f>
        <v>152.482</v>
      </c>
      <c r="F315" s="147">
        <f t="shared" ref="F315:F321" si="602">I315+L315+O315+R315+U315+X315+AC315+AH315+AM315+AP315+AU315+AX315</f>
        <v>0</v>
      </c>
      <c r="G315" s="175">
        <f>F315/E315</f>
        <v>0</v>
      </c>
      <c r="H315" s="168">
        <v>0</v>
      </c>
      <c r="I315" s="168">
        <v>0</v>
      </c>
      <c r="J315" s="168">
        <v>0</v>
      </c>
      <c r="K315" s="168">
        <f t="shared" ref="K315:L315" si="603">K316+K317+K318+K320+K321</f>
        <v>0</v>
      </c>
      <c r="L315" s="168">
        <f t="shared" si="603"/>
        <v>0</v>
      </c>
      <c r="M315" s="168"/>
      <c r="N315" s="168"/>
      <c r="O315" s="168"/>
      <c r="P315" s="168"/>
      <c r="Q315" s="168">
        <f t="shared" ref="Q315:R315" si="604">Q316+Q317+Q318+Q320+Q321</f>
        <v>0</v>
      </c>
      <c r="R315" s="168">
        <f t="shared" si="604"/>
        <v>0</v>
      </c>
      <c r="S315" s="168" t="e">
        <f>R315/Q315*100</f>
        <v>#DIV/0!</v>
      </c>
      <c r="T315" s="168">
        <f t="shared" ref="T315:U315" si="605">T316+T317+T318+T320+T321</f>
        <v>0</v>
      </c>
      <c r="U315" s="168">
        <f t="shared" si="605"/>
        <v>0</v>
      </c>
      <c r="V315" s="168"/>
      <c r="W315" s="168">
        <f t="shared" ref="W315:X315" si="606">W316+W317+W318+W320+W321</f>
        <v>0</v>
      </c>
      <c r="X315" s="168">
        <f t="shared" si="606"/>
        <v>0</v>
      </c>
      <c r="Y315" s="168"/>
      <c r="Z315" s="168">
        <f t="shared" ref="Z315:AC315" si="607">Z316+Z317+Z318+Z320+Z321</f>
        <v>0</v>
      </c>
      <c r="AA315" s="168">
        <f t="shared" si="607"/>
        <v>0</v>
      </c>
      <c r="AB315" s="168">
        <f t="shared" si="607"/>
        <v>0</v>
      </c>
      <c r="AC315" s="168">
        <f t="shared" si="607"/>
        <v>0</v>
      </c>
      <c r="AD315" s="210" t="e">
        <f>AC315/Z315</f>
        <v>#DIV/0!</v>
      </c>
      <c r="AE315" s="168">
        <f t="shared" ref="AE315:AH315" si="608">AE316+AE317+AE318+AE320+AE321</f>
        <v>0</v>
      </c>
      <c r="AF315" s="168">
        <f t="shared" si="608"/>
        <v>0</v>
      </c>
      <c r="AG315" s="168">
        <f t="shared" si="608"/>
        <v>0</v>
      </c>
      <c r="AH315" s="219">
        <f t="shared" si="608"/>
        <v>0</v>
      </c>
      <c r="AI315" s="210" t="e">
        <f>AH315/AE315</f>
        <v>#DIV/0!</v>
      </c>
      <c r="AJ315" s="168">
        <f t="shared" ref="AJ315:AM315" si="609">AJ316+AJ317+AJ318+AJ320+AJ321</f>
        <v>0</v>
      </c>
      <c r="AK315" s="168">
        <f t="shared" si="609"/>
        <v>0</v>
      </c>
      <c r="AL315" s="168">
        <f t="shared" si="609"/>
        <v>0</v>
      </c>
      <c r="AM315" s="219">
        <f t="shared" si="609"/>
        <v>0</v>
      </c>
      <c r="AN315" s="210" t="e">
        <f>AM315/AJ315</f>
        <v>#DIV/0!</v>
      </c>
      <c r="AO315" s="168">
        <f t="shared" ref="AO315:AP315" si="610">AO316+AO317+AO318+AO320+AO321</f>
        <v>0</v>
      </c>
      <c r="AP315" s="168">
        <f t="shared" si="610"/>
        <v>0</v>
      </c>
      <c r="AQ315" s="168"/>
      <c r="AR315" s="168">
        <f t="shared" ref="AR315:AU315" si="611">AR316+AR317+AR318+AR320+AR321</f>
        <v>0</v>
      </c>
      <c r="AS315" s="168">
        <f t="shared" si="611"/>
        <v>0</v>
      </c>
      <c r="AT315" s="168">
        <f t="shared" si="611"/>
        <v>0</v>
      </c>
      <c r="AU315" s="168">
        <f t="shared" si="611"/>
        <v>0</v>
      </c>
      <c r="AV315" s="168"/>
      <c r="AW315" s="168">
        <f t="shared" ref="AW315:AX315" si="612">AW316+AW317+AW318+AW320+AW321</f>
        <v>152.482</v>
      </c>
      <c r="AX315" s="168">
        <f t="shared" si="612"/>
        <v>0</v>
      </c>
      <c r="AY315" s="168"/>
      <c r="AZ315" s="372"/>
    </row>
    <row r="316" spans="1:52" ht="31.2">
      <c r="A316" s="379"/>
      <c r="B316" s="370"/>
      <c r="C316" s="370"/>
      <c r="D316" s="176" t="s">
        <v>37</v>
      </c>
      <c r="E316" s="296">
        <f t="shared" ref="E316:E317" si="613">H316+K316+N316+Q316+T316+W316+Z316+AE316+AJ316+AO316+AR316+AW316</f>
        <v>0</v>
      </c>
      <c r="F316" s="147">
        <f t="shared" si="602"/>
        <v>0</v>
      </c>
      <c r="G316" s="170"/>
      <c r="H316" s="168">
        <v>0</v>
      </c>
      <c r="I316" s="168">
        <v>0</v>
      </c>
      <c r="J316" s="168">
        <v>0</v>
      </c>
      <c r="K316" s="148"/>
      <c r="L316" s="148"/>
      <c r="M316" s="171"/>
      <c r="N316" s="148"/>
      <c r="O316" s="148"/>
      <c r="P316" s="173"/>
      <c r="Q316" s="148"/>
      <c r="R316" s="148"/>
      <c r="S316" s="171"/>
      <c r="T316" s="148"/>
      <c r="U316" s="148"/>
      <c r="V316" s="171"/>
      <c r="W316" s="148"/>
      <c r="X316" s="148"/>
      <c r="Y316" s="171"/>
      <c r="Z316" s="148"/>
      <c r="AA316" s="151"/>
      <c r="AB316" s="172"/>
      <c r="AC316" s="171"/>
      <c r="AD316" s="173"/>
      <c r="AE316" s="148"/>
      <c r="AF316" s="151"/>
      <c r="AG316" s="172"/>
      <c r="AH316" s="281"/>
      <c r="AI316" s="173"/>
      <c r="AJ316" s="148"/>
      <c r="AK316" s="151"/>
      <c r="AL316" s="172"/>
      <c r="AM316" s="281"/>
      <c r="AN316" s="173"/>
      <c r="AO316" s="178"/>
      <c r="AP316" s="148"/>
      <c r="AQ316" s="148"/>
      <c r="AR316" s="148"/>
      <c r="AS316" s="149"/>
      <c r="AT316" s="172"/>
      <c r="AU316" s="177"/>
      <c r="AV316" s="173"/>
      <c r="AW316" s="148"/>
      <c r="AX316" s="150"/>
      <c r="AY316" s="173"/>
      <c r="AZ316" s="373"/>
    </row>
    <row r="317" spans="1:52" ht="64.5" customHeight="1">
      <c r="A317" s="379"/>
      <c r="B317" s="370"/>
      <c r="C317" s="370"/>
      <c r="D317" s="179" t="s">
        <v>2</v>
      </c>
      <c r="E317" s="296">
        <f t="shared" si="613"/>
        <v>0</v>
      </c>
      <c r="F317" s="147">
        <f t="shared" si="602"/>
        <v>0</v>
      </c>
      <c r="G317" s="180"/>
      <c r="H317" s="168">
        <v>0</v>
      </c>
      <c r="I317" s="168">
        <v>0</v>
      </c>
      <c r="J317" s="168">
        <v>0</v>
      </c>
      <c r="K317" s="153"/>
      <c r="L317" s="153"/>
      <c r="M317" s="154"/>
      <c r="N317" s="153"/>
      <c r="O317" s="153"/>
      <c r="P317" s="181"/>
      <c r="Q317" s="153"/>
      <c r="R317" s="153"/>
      <c r="S317" s="154"/>
      <c r="T317" s="153"/>
      <c r="U317" s="153"/>
      <c r="V317" s="154"/>
      <c r="W317" s="153"/>
      <c r="X317" s="153"/>
      <c r="Y317" s="154"/>
      <c r="Z317" s="153"/>
      <c r="AA317" s="157"/>
      <c r="AB317" s="158"/>
      <c r="AC317" s="154"/>
      <c r="AD317" s="181"/>
      <c r="AE317" s="153"/>
      <c r="AF317" s="157"/>
      <c r="AG317" s="158"/>
      <c r="AH317" s="280"/>
      <c r="AI317" s="181"/>
      <c r="AJ317" s="153"/>
      <c r="AK317" s="157"/>
      <c r="AL317" s="158"/>
      <c r="AM317" s="280"/>
      <c r="AN317" s="181"/>
      <c r="AO317" s="160"/>
      <c r="AP317" s="154"/>
      <c r="AQ317" s="154"/>
      <c r="AR317" s="153"/>
      <c r="AS317" s="155"/>
      <c r="AT317" s="158"/>
      <c r="AU317" s="182"/>
      <c r="AV317" s="181"/>
      <c r="AW317" s="153"/>
      <c r="AX317" s="156"/>
      <c r="AY317" s="181"/>
      <c r="AZ317" s="373"/>
    </row>
    <row r="318" spans="1:52" ht="21.75" customHeight="1">
      <c r="A318" s="379"/>
      <c r="B318" s="370"/>
      <c r="C318" s="370"/>
      <c r="D318" s="321" t="s">
        <v>284</v>
      </c>
      <c r="E318" s="296">
        <f t="shared" ref="E318" si="614">H318+K318+N318+Q318+T318+W318+AB318+AG318+AL318+AO318+AT318+AW318</f>
        <v>152.482</v>
      </c>
      <c r="F318" s="147">
        <f t="shared" si="602"/>
        <v>0</v>
      </c>
      <c r="G318" s="168">
        <f>F318/E318*100</f>
        <v>0</v>
      </c>
      <c r="H318" s="168">
        <v>0</v>
      </c>
      <c r="I318" s="168">
        <v>0</v>
      </c>
      <c r="J318" s="168">
        <v>0</v>
      </c>
      <c r="K318" s="153">
        <v>0</v>
      </c>
      <c r="L318" s="153">
        <v>0</v>
      </c>
      <c r="M318" s="154"/>
      <c r="N318" s="153"/>
      <c r="O318" s="153"/>
      <c r="P318" s="181"/>
      <c r="Q318" s="153">
        <v>0</v>
      </c>
      <c r="R318" s="153">
        <v>0</v>
      </c>
      <c r="S318" s="168" t="e">
        <f>R318/Q318*100</f>
        <v>#DIV/0!</v>
      </c>
      <c r="T318" s="153"/>
      <c r="U318" s="153"/>
      <c r="V318" s="154"/>
      <c r="W318" s="153"/>
      <c r="X318" s="153"/>
      <c r="Y318" s="154"/>
      <c r="Z318" s="153"/>
      <c r="AA318" s="157"/>
      <c r="AB318" s="158"/>
      <c r="AC318" s="264"/>
      <c r="AD318" s="181" t="e">
        <f>AC318/Z318</f>
        <v>#DIV/0!</v>
      </c>
      <c r="AE318" s="153"/>
      <c r="AF318" s="157"/>
      <c r="AG318" s="158"/>
      <c r="AH318" s="280"/>
      <c r="AI318" s="181" t="e">
        <f>AH318/AE318</f>
        <v>#DIV/0!</v>
      </c>
      <c r="AJ318" s="153"/>
      <c r="AK318" s="157"/>
      <c r="AL318" s="158"/>
      <c r="AM318" s="280"/>
      <c r="AN318" s="181" t="e">
        <f>AM318/AJ318</f>
        <v>#DIV/0!</v>
      </c>
      <c r="AO318" s="153"/>
      <c r="AP318" s="182"/>
      <c r="AQ318" s="181"/>
      <c r="AR318" s="153">
        <v>0</v>
      </c>
      <c r="AS318" s="157"/>
      <c r="AT318" s="158"/>
      <c r="AU318" s="182"/>
      <c r="AV318" s="181"/>
      <c r="AW318" s="153">
        <v>152.482</v>
      </c>
      <c r="AX318" s="156"/>
      <c r="AY318" s="159"/>
      <c r="AZ318" s="373"/>
    </row>
    <row r="319" spans="1:52" ht="87.75" customHeight="1">
      <c r="A319" s="379"/>
      <c r="B319" s="370"/>
      <c r="C319" s="370"/>
      <c r="D319" s="321" t="s">
        <v>289</v>
      </c>
      <c r="E319" s="296">
        <f t="shared" ref="E319:E321" si="615">H319+K319+N319+Q319+T319+W319+Z319+AE319+AJ319+AO319+AR319+AW319</f>
        <v>0</v>
      </c>
      <c r="F319" s="147">
        <f t="shared" si="602"/>
        <v>0</v>
      </c>
      <c r="G319" s="152"/>
      <c r="H319" s="168">
        <v>0</v>
      </c>
      <c r="I319" s="168">
        <v>0</v>
      </c>
      <c r="J319" s="168">
        <v>0</v>
      </c>
      <c r="K319" s="162"/>
      <c r="L319" s="162"/>
      <c r="M319" s="161"/>
      <c r="N319" s="162"/>
      <c r="O319" s="162"/>
      <c r="P319" s="167"/>
      <c r="Q319" s="162"/>
      <c r="R319" s="162"/>
      <c r="S319" s="161"/>
      <c r="T319" s="162"/>
      <c r="U319" s="162"/>
      <c r="V319" s="161"/>
      <c r="W319" s="162"/>
      <c r="X319" s="162"/>
      <c r="Y319" s="161"/>
      <c r="Z319" s="162"/>
      <c r="AA319" s="164"/>
      <c r="AB319" s="165"/>
      <c r="AC319" s="161"/>
      <c r="AD319" s="167"/>
      <c r="AE319" s="162"/>
      <c r="AF319" s="164"/>
      <c r="AG319" s="165"/>
      <c r="AH319" s="282"/>
      <c r="AI319" s="167"/>
      <c r="AJ319" s="162"/>
      <c r="AK319" s="164"/>
      <c r="AL319" s="165"/>
      <c r="AM319" s="185"/>
      <c r="AN319" s="167"/>
      <c r="AO319" s="162"/>
      <c r="AP319" s="185"/>
      <c r="AQ319" s="167"/>
      <c r="AR319" s="162"/>
      <c r="AS319" s="166"/>
      <c r="AT319" s="165"/>
      <c r="AU319" s="185"/>
      <c r="AV319" s="167"/>
      <c r="AW319" s="153"/>
      <c r="AX319" s="163"/>
      <c r="AY319" s="167"/>
      <c r="AZ319" s="373"/>
    </row>
    <row r="320" spans="1:52" ht="21.75" customHeight="1">
      <c r="A320" s="379"/>
      <c r="B320" s="370"/>
      <c r="C320" s="370"/>
      <c r="D320" s="321" t="s">
        <v>285</v>
      </c>
      <c r="E320" s="296">
        <f t="shared" si="615"/>
        <v>0</v>
      </c>
      <c r="F320" s="147">
        <f t="shared" si="602"/>
        <v>0</v>
      </c>
      <c r="G320" s="152"/>
      <c r="H320" s="168">
        <v>0</v>
      </c>
      <c r="I320" s="168">
        <v>0</v>
      </c>
      <c r="J320" s="168">
        <v>0</v>
      </c>
      <c r="K320" s="162"/>
      <c r="L320" s="162"/>
      <c r="M320" s="161"/>
      <c r="N320" s="162"/>
      <c r="O320" s="162"/>
      <c r="P320" s="167"/>
      <c r="Q320" s="162"/>
      <c r="R320" s="162"/>
      <c r="S320" s="161"/>
      <c r="T320" s="162"/>
      <c r="U320" s="162"/>
      <c r="V320" s="161"/>
      <c r="W320" s="162"/>
      <c r="X320" s="162"/>
      <c r="Y320" s="161"/>
      <c r="Z320" s="162"/>
      <c r="AA320" s="164"/>
      <c r="AB320" s="165"/>
      <c r="AC320" s="161"/>
      <c r="AD320" s="167"/>
      <c r="AE320" s="162"/>
      <c r="AF320" s="164"/>
      <c r="AG320" s="165"/>
      <c r="AH320" s="282"/>
      <c r="AI320" s="167"/>
      <c r="AJ320" s="162"/>
      <c r="AK320" s="164"/>
      <c r="AL320" s="165"/>
      <c r="AM320" s="185"/>
      <c r="AN320" s="167"/>
      <c r="AO320" s="162"/>
      <c r="AP320" s="185"/>
      <c r="AQ320" s="167"/>
      <c r="AR320" s="162"/>
      <c r="AS320" s="166"/>
      <c r="AT320" s="165"/>
      <c r="AU320" s="185"/>
      <c r="AV320" s="167"/>
      <c r="AW320" s="162"/>
      <c r="AX320" s="163"/>
      <c r="AY320" s="167"/>
      <c r="AZ320" s="373"/>
    </row>
    <row r="321" spans="1:52" ht="33.75" customHeight="1">
      <c r="A321" s="380"/>
      <c r="B321" s="371"/>
      <c r="C321" s="371"/>
      <c r="D321" s="169" t="s">
        <v>43</v>
      </c>
      <c r="E321" s="296">
        <f t="shared" si="615"/>
        <v>0</v>
      </c>
      <c r="F321" s="147">
        <f t="shared" si="602"/>
        <v>0</v>
      </c>
      <c r="G321" s="170"/>
      <c r="H321" s="168">
        <v>0</v>
      </c>
      <c r="I321" s="168">
        <v>0</v>
      </c>
      <c r="J321" s="168">
        <v>0</v>
      </c>
      <c r="K321" s="148"/>
      <c r="L321" s="148"/>
      <c r="M321" s="171"/>
      <c r="N321" s="148"/>
      <c r="O321" s="148"/>
      <c r="P321" s="173"/>
      <c r="Q321" s="148"/>
      <c r="R321" s="148"/>
      <c r="S321" s="171"/>
      <c r="T321" s="148"/>
      <c r="U321" s="148"/>
      <c r="V321" s="171"/>
      <c r="W321" s="148"/>
      <c r="X321" s="148"/>
      <c r="Y321" s="171"/>
      <c r="Z321" s="148"/>
      <c r="AA321" s="151"/>
      <c r="AB321" s="172"/>
      <c r="AC321" s="171"/>
      <c r="AD321" s="173"/>
      <c r="AE321" s="148"/>
      <c r="AF321" s="151"/>
      <c r="AG321" s="172"/>
      <c r="AH321" s="281"/>
      <c r="AI321" s="173"/>
      <c r="AJ321" s="148"/>
      <c r="AK321" s="151"/>
      <c r="AL321" s="172"/>
      <c r="AM321" s="177"/>
      <c r="AN321" s="173"/>
      <c r="AO321" s="148"/>
      <c r="AP321" s="177"/>
      <c r="AQ321" s="173"/>
      <c r="AR321" s="148"/>
      <c r="AS321" s="149"/>
      <c r="AT321" s="172"/>
      <c r="AU321" s="177"/>
      <c r="AV321" s="173"/>
      <c r="AW321" s="148"/>
      <c r="AX321" s="148"/>
      <c r="AY321" s="173"/>
      <c r="AZ321" s="374"/>
    </row>
    <row r="322" spans="1:52" ht="18.75" customHeight="1">
      <c r="A322" s="378" t="s">
        <v>454</v>
      </c>
      <c r="B322" s="369" t="s">
        <v>444</v>
      </c>
      <c r="C322" s="369" t="s">
        <v>307</v>
      </c>
      <c r="D322" s="174" t="s">
        <v>41</v>
      </c>
      <c r="E322" s="296">
        <f>E323+E324+E325</f>
        <v>455.05</v>
      </c>
      <c r="F322" s="147">
        <f t="shared" ref="F322:F328" si="616">I322+L322+O322+R322+U322+X322+AC322+AH322+AM322+AP322+AU322+AX322</f>
        <v>0</v>
      </c>
      <c r="G322" s="175">
        <f>F322/E322</f>
        <v>0</v>
      </c>
      <c r="H322" s="168">
        <v>0</v>
      </c>
      <c r="I322" s="168">
        <v>0</v>
      </c>
      <c r="J322" s="168">
        <v>0</v>
      </c>
      <c r="K322" s="168">
        <f t="shared" ref="K322:L322" si="617">K323+K324+K325+K327+K328</f>
        <v>0</v>
      </c>
      <c r="L322" s="168">
        <f t="shared" si="617"/>
        <v>0</v>
      </c>
      <c r="M322" s="168"/>
      <c r="N322" s="168"/>
      <c r="O322" s="168"/>
      <c r="P322" s="168"/>
      <c r="Q322" s="168">
        <f t="shared" ref="Q322:R322" si="618">Q323+Q324+Q325+Q327+Q328</f>
        <v>0</v>
      </c>
      <c r="R322" s="168">
        <f t="shared" si="618"/>
        <v>0</v>
      </c>
      <c r="S322" s="168" t="e">
        <f>R322/Q322*100</f>
        <v>#DIV/0!</v>
      </c>
      <c r="T322" s="168">
        <f t="shared" ref="T322:U322" si="619">T323+T324+T325+T327+T328</f>
        <v>0</v>
      </c>
      <c r="U322" s="168">
        <f t="shared" si="619"/>
        <v>0</v>
      </c>
      <c r="V322" s="168"/>
      <c r="W322" s="168">
        <f t="shared" ref="W322:X322" si="620">W323+W324+W325+W327+W328</f>
        <v>0</v>
      </c>
      <c r="X322" s="168">
        <f t="shared" si="620"/>
        <v>0</v>
      </c>
      <c r="Y322" s="168"/>
      <c r="Z322" s="168">
        <f t="shared" ref="Z322:AC322" si="621">Z323+Z324+Z325+Z327+Z328</f>
        <v>0</v>
      </c>
      <c r="AA322" s="168">
        <f t="shared" si="621"/>
        <v>0</v>
      </c>
      <c r="AB322" s="168">
        <f t="shared" si="621"/>
        <v>0</v>
      </c>
      <c r="AC322" s="168">
        <f t="shared" si="621"/>
        <v>0</v>
      </c>
      <c r="AD322" s="210" t="e">
        <f>AC322/Z322</f>
        <v>#DIV/0!</v>
      </c>
      <c r="AE322" s="168">
        <f t="shared" ref="AE322:AH322" si="622">AE323+AE324+AE325+AE327+AE328</f>
        <v>0</v>
      </c>
      <c r="AF322" s="168">
        <f t="shared" si="622"/>
        <v>0</v>
      </c>
      <c r="AG322" s="168">
        <f t="shared" si="622"/>
        <v>0</v>
      </c>
      <c r="AH322" s="219">
        <f t="shared" si="622"/>
        <v>0</v>
      </c>
      <c r="AI322" s="210" t="e">
        <f>AH322/AE322</f>
        <v>#DIV/0!</v>
      </c>
      <c r="AJ322" s="168">
        <f t="shared" ref="AJ322:AM322" si="623">AJ323+AJ324+AJ325+AJ327+AJ328</f>
        <v>0</v>
      </c>
      <c r="AK322" s="168">
        <f t="shared" si="623"/>
        <v>0</v>
      </c>
      <c r="AL322" s="168">
        <f t="shared" si="623"/>
        <v>0</v>
      </c>
      <c r="AM322" s="219">
        <f t="shared" si="623"/>
        <v>0</v>
      </c>
      <c r="AN322" s="210" t="e">
        <f>AM322/AJ322</f>
        <v>#DIV/0!</v>
      </c>
      <c r="AO322" s="168">
        <f t="shared" ref="AO322:AP322" si="624">AO323+AO324+AO325+AO327+AO328</f>
        <v>0</v>
      </c>
      <c r="AP322" s="168">
        <f t="shared" si="624"/>
        <v>0</v>
      </c>
      <c r="AQ322" s="168"/>
      <c r="AR322" s="168">
        <f t="shared" ref="AR322:AU322" si="625">AR323+AR324+AR325+AR327+AR328</f>
        <v>0</v>
      </c>
      <c r="AS322" s="168">
        <f t="shared" si="625"/>
        <v>0</v>
      </c>
      <c r="AT322" s="168">
        <f t="shared" si="625"/>
        <v>0</v>
      </c>
      <c r="AU322" s="168">
        <f t="shared" si="625"/>
        <v>0</v>
      </c>
      <c r="AV322" s="168"/>
      <c r="AW322" s="168">
        <f t="shared" ref="AW322:AX322" si="626">AW323+AW324+AW325+AW327+AW328</f>
        <v>455.05</v>
      </c>
      <c r="AX322" s="168">
        <f t="shared" si="626"/>
        <v>0</v>
      </c>
      <c r="AY322" s="168"/>
      <c r="AZ322" s="372"/>
    </row>
    <row r="323" spans="1:52" ht="31.2">
      <c r="A323" s="379"/>
      <c r="B323" s="370"/>
      <c r="C323" s="370"/>
      <c r="D323" s="176" t="s">
        <v>37</v>
      </c>
      <c r="E323" s="296">
        <f t="shared" ref="E323:E324" si="627">H323+K323+N323+Q323+T323+W323+Z323+AE323+AJ323+AO323+AR323+AW323</f>
        <v>0</v>
      </c>
      <c r="F323" s="147">
        <f t="shared" si="616"/>
        <v>0</v>
      </c>
      <c r="G323" s="170"/>
      <c r="H323" s="168">
        <v>0</v>
      </c>
      <c r="I323" s="168">
        <v>0</v>
      </c>
      <c r="J323" s="168">
        <v>0</v>
      </c>
      <c r="K323" s="148"/>
      <c r="L323" s="148"/>
      <c r="M323" s="171"/>
      <c r="N323" s="148"/>
      <c r="O323" s="148"/>
      <c r="P323" s="173"/>
      <c r="Q323" s="148"/>
      <c r="R323" s="148"/>
      <c r="S323" s="171"/>
      <c r="T323" s="148"/>
      <c r="U323" s="148"/>
      <c r="V323" s="171"/>
      <c r="W323" s="148"/>
      <c r="X323" s="148"/>
      <c r="Y323" s="171"/>
      <c r="Z323" s="148"/>
      <c r="AA323" s="151"/>
      <c r="AB323" s="172"/>
      <c r="AC323" s="171"/>
      <c r="AD323" s="173"/>
      <c r="AE323" s="148"/>
      <c r="AF323" s="151"/>
      <c r="AG323" s="172"/>
      <c r="AH323" s="281"/>
      <c r="AI323" s="173"/>
      <c r="AJ323" s="148"/>
      <c r="AK323" s="151"/>
      <c r="AL323" s="172"/>
      <c r="AM323" s="281"/>
      <c r="AN323" s="173"/>
      <c r="AO323" s="178"/>
      <c r="AP323" s="148"/>
      <c r="AQ323" s="148"/>
      <c r="AR323" s="148"/>
      <c r="AS323" s="149"/>
      <c r="AT323" s="172"/>
      <c r="AU323" s="177"/>
      <c r="AV323" s="173"/>
      <c r="AW323" s="148"/>
      <c r="AX323" s="150"/>
      <c r="AY323" s="173"/>
      <c r="AZ323" s="373"/>
    </row>
    <row r="324" spans="1:52" ht="64.5" customHeight="1">
      <c r="A324" s="379"/>
      <c r="B324" s="370"/>
      <c r="C324" s="370"/>
      <c r="D324" s="179" t="s">
        <v>2</v>
      </c>
      <c r="E324" s="296">
        <f t="shared" si="627"/>
        <v>0</v>
      </c>
      <c r="F324" s="147">
        <f t="shared" si="616"/>
        <v>0</v>
      </c>
      <c r="G324" s="180"/>
      <c r="H324" s="168">
        <v>0</v>
      </c>
      <c r="I324" s="168">
        <v>0</v>
      </c>
      <c r="J324" s="168">
        <v>0</v>
      </c>
      <c r="K324" s="153"/>
      <c r="L324" s="153"/>
      <c r="M324" s="154"/>
      <c r="N324" s="153"/>
      <c r="O324" s="153"/>
      <c r="P324" s="181"/>
      <c r="Q324" s="153"/>
      <c r="R324" s="153"/>
      <c r="S324" s="154"/>
      <c r="T324" s="153"/>
      <c r="U324" s="153"/>
      <c r="V324" s="154"/>
      <c r="W324" s="153"/>
      <c r="X324" s="153"/>
      <c r="Y324" s="154"/>
      <c r="Z324" s="153"/>
      <c r="AA324" s="157"/>
      <c r="AB324" s="158"/>
      <c r="AC324" s="154"/>
      <c r="AD324" s="181"/>
      <c r="AE324" s="153"/>
      <c r="AF324" s="157"/>
      <c r="AG324" s="158"/>
      <c r="AH324" s="280"/>
      <c r="AI324" s="181"/>
      <c r="AJ324" s="153"/>
      <c r="AK324" s="157"/>
      <c r="AL324" s="158"/>
      <c r="AM324" s="280"/>
      <c r="AN324" s="181"/>
      <c r="AO324" s="160"/>
      <c r="AP324" s="154"/>
      <c r="AQ324" s="154"/>
      <c r="AR324" s="153"/>
      <c r="AS324" s="155"/>
      <c r="AT324" s="158"/>
      <c r="AU324" s="182"/>
      <c r="AV324" s="181"/>
      <c r="AW324" s="153"/>
      <c r="AX324" s="156"/>
      <c r="AY324" s="181"/>
      <c r="AZ324" s="373"/>
    </row>
    <row r="325" spans="1:52" ht="21.75" customHeight="1">
      <c r="A325" s="379"/>
      <c r="B325" s="370"/>
      <c r="C325" s="370"/>
      <c r="D325" s="321" t="s">
        <v>284</v>
      </c>
      <c r="E325" s="296">
        <f t="shared" ref="E325" si="628">H325+K325+N325+Q325+T325+W325+AB325+AG325+AL325+AO325+AT325+AW325</f>
        <v>455.05</v>
      </c>
      <c r="F325" s="147">
        <f t="shared" si="616"/>
        <v>0</v>
      </c>
      <c r="G325" s="168">
        <f>F325/E325*100</f>
        <v>0</v>
      </c>
      <c r="H325" s="168">
        <v>0</v>
      </c>
      <c r="I325" s="168">
        <v>0</v>
      </c>
      <c r="J325" s="168">
        <v>0</v>
      </c>
      <c r="K325" s="153">
        <v>0</v>
      </c>
      <c r="L325" s="153">
        <v>0</v>
      </c>
      <c r="M325" s="154"/>
      <c r="N325" s="153"/>
      <c r="O325" s="153"/>
      <c r="P325" s="181"/>
      <c r="Q325" s="153">
        <v>0</v>
      </c>
      <c r="R325" s="153">
        <v>0</v>
      </c>
      <c r="S325" s="168" t="e">
        <f>R325/Q325*100</f>
        <v>#DIV/0!</v>
      </c>
      <c r="T325" s="153"/>
      <c r="U325" s="153"/>
      <c r="V325" s="154"/>
      <c r="W325" s="153"/>
      <c r="X325" s="153"/>
      <c r="Y325" s="154"/>
      <c r="Z325" s="153"/>
      <c r="AA325" s="157"/>
      <c r="AB325" s="158"/>
      <c r="AC325" s="264"/>
      <c r="AD325" s="181" t="e">
        <f>AC325/Z325</f>
        <v>#DIV/0!</v>
      </c>
      <c r="AE325" s="153"/>
      <c r="AF325" s="157"/>
      <c r="AG325" s="158"/>
      <c r="AH325" s="280"/>
      <c r="AI325" s="181" t="e">
        <f>AH325/AE325</f>
        <v>#DIV/0!</v>
      </c>
      <c r="AJ325" s="153"/>
      <c r="AK325" s="157"/>
      <c r="AL325" s="158"/>
      <c r="AM325" s="280"/>
      <c r="AN325" s="181" t="e">
        <f>AM325/AJ325</f>
        <v>#DIV/0!</v>
      </c>
      <c r="AO325" s="153"/>
      <c r="AP325" s="182"/>
      <c r="AQ325" s="181"/>
      <c r="AR325" s="153">
        <v>0</v>
      </c>
      <c r="AS325" s="157"/>
      <c r="AT325" s="158"/>
      <c r="AU325" s="182"/>
      <c r="AV325" s="181"/>
      <c r="AW325" s="153">
        <v>455.05</v>
      </c>
      <c r="AX325" s="156"/>
      <c r="AY325" s="159"/>
      <c r="AZ325" s="373"/>
    </row>
    <row r="326" spans="1:52" ht="87.75" customHeight="1">
      <c r="A326" s="379"/>
      <c r="B326" s="370"/>
      <c r="C326" s="370"/>
      <c r="D326" s="321" t="s">
        <v>289</v>
      </c>
      <c r="E326" s="296">
        <f t="shared" ref="E326:E328" si="629">H326+K326+N326+Q326+T326+W326+Z326+AE326+AJ326+AO326+AR326+AW326</f>
        <v>0</v>
      </c>
      <c r="F326" s="147">
        <f t="shared" si="616"/>
        <v>0</v>
      </c>
      <c r="G326" s="152"/>
      <c r="H326" s="168">
        <v>0</v>
      </c>
      <c r="I326" s="168">
        <v>0</v>
      </c>
      <c r="J326" s="168">
        <v>0</v>
      </c>
      <c r="K326" s="162"/>
      <c r="L326" s="162"/>
      <c r="M326" s="161"/>
      <c r="N326" s="162"/>
      <c r="O326" s="162"/>
      <c r="P326" s="167"/>
      <c r="Q326" s="162"/>
      <c r="R326" s="162"/>
      <c r="S326" s="161"/>
      <c r="T326" s="162"/>
      <c r="U326" s="162"/>
      <c r="V326" s="161"/>
      <c r="W326" s="162"/>
      <c r="X326" s="162"/>
      <c r="Y326" s="161"/>
      <c r="Z326" s="162"/>
      <c r="AA326" s="164"/>
      <c r="AB326" s="165"/>
      <c r="AC326" s="161"/>
      <c r="AD326" s="167"/>
      <c r="AE326" s="162"/>
      <c r="AF326" s="164"/>
      <c r="AG326" s="165"/>
      <c r="AH326" s="282"/>
      <c r="AI326" s="167"/>
      <c r="AJ326" s="162"/>
      <c r="AK326" s="164"/>
      <c r="AL326" s="165"/>
      <c r="AM326" s="185"/>
      <c r="AN326" s="167"/>
      <c r="AO326" s="162"/>
      <c r="AP326" s="185"/>
      <c r="AQ326" s="167"/>
      <c r="AR326" s="162"/>
      <c r="AS326" s="166"/>
      <c r="AT326" s="165"/>
      <c r="AU326" s="185"/>
      <c r="AV326" s="167"/>
      <c r="AW326" s="153"/>
      <c r="AX326" s="163"/>
      <c r="AY326" s="167"/>
      <c r="AZ326" s="373"/>
    </row>
    <row r="327" spans="1:52" ht="21.75" customHeight="1">
      <c r="A327" s="379"/>
      <c r="B327" s="370"/>
      <c r="C327" s="370"/>
      <c r="D327" s="321" t="s">
        <v>285</v>
      </c>
      <c r="E327" s="296">
        <f t="shared" si="629"/>
        <v>0</v>
      </c>
      <c r="F327" s="147">
        <f t="shared" si="616"/>
        <v>0</v>
      </c>
      <c r="G327" s="152"/>
      <c r="H327" s="168">
        <v>0</v>
      </c>
      <c r="I327" s="168">
        <v>0</v>
      </c>
      <c r="J327" s="168">
        <v>0</v>
      </c>
      <c r="K327" s="162"/>
      <c r="L327" s="162"/>
      <c r="M327" s="161"/>
      <c r="N327" s="162"/>
      <c r="O327" s="162"/>
      <c r="P327" s="167"/>
      <c r="Q327" s="162"/>
      <c r="R327" s="162"/>
      <c r="S327" s="161"/>
      <c r="T327" s="162"/>
      <c r="U327" s="162"/>
      <c r="V327" s="161"/>
      <c r="W327" s="162"/>
      <c r="X327" s="162"/>
      <c r="Y327" s="161"/>
      <c r="Z327" s="162"/>
      <c r="AA327" s="164"/>
      <c r="AB327" s="165"/>
      <c r="AC327" s="161"/>
      <c r="AD327" s="167"/>
      <c r="AE327" s="162"/>
      <c r="AF327" s="164"/>
      <c r="AG327" s="165"/>
      <c r="AH327" s="282"/>
      <c r="AI327" s="167"/>
      <c r="AJ327" s="162"/>
      <c r="AK327" s="164"/>
      <c r="AL327" s="165"/>
      <c r="AM327" s="185"/>
      <c r="AN327" s="167"/>
      <c r="AO327" s="162"/>
      <c r="AP327" s="185"/>
      <c r="AQ327" s="167"/>
      <c r="AR327" s="162"/>
      <c r="AS327" s="166"/>
      <c r="AT327" s="165"/>
      <c r="AU327" s="185"/>
      <c r="AV327" s="167"/>
      <c r="AW327" s="162"/>
      <c r="AX327" s="163"/>
      <c r="AY327" s="167"/>
      <c r="AZ327" s="373"/>
    </row>
    <row r="328" spans="1:52" ht="33.75" customHeight="1">
      <c r="A328" s="380"/>
      <c r="B328" s="371"/>
      <c r="C328" s="371"/>
      <c r="D328" s="169" t="s">
        <v>43</v>
      </c>
      <c r="E328" s="296">
        <f t="shared" si="629"/>
        <v>0</v>
      </c>
      <c r="F328" s="147">
        <f t="shared" si="616"/>
        <v>0</v>
      </c>
      <c r="G328" s="170"/>
      <c r="H328" s="168">
        <v>0</v>
      </c>
      <c r="I328" s="168">
        <v>0</v>
      </c>
      <c r="J328" s="168">
        <v>0</v>
      </c>
      <c r="K328" s="148"/>
      <c r="L328" s="148"/>
      <c r="M328" s="171"/>
      <c r="N328" s="148"/>
      <c r="O328" s="148"/>
      <c r="P328" s="173"/>
      <c r="Q328" s="148"/>
      <c r="R328" s="148"/>
      <c r="S328" s="171"/>
      <c r="T328" s="148"/>
      <c r="U328" s="148"/>
      <c r="V328" s="171"/>
      <c r="W328" s="148"/>
      <c r="X328" s="148"/>
      <c r="Y328" s="171"/>
      <c r="Z328" s="148"/>
      <c r="AA328" s="151"/>
      <c r="AB328" s="172"/>
      <c r="AC328" s="171"/>
      <c r="AD328" s="173"/>
      <c r="AE328" s="148"/>
      <c r="AF328" s="151"/>
      <c r="AG328" s="172"/>
      <c r="AH328" s="281"/>
      <c r="AI328" s="173"/>
      <c r="AJ328" s="148"/>
      <c r="AK328" s="151"/>
      <c r="AL328" s="172"/>
      <c r="AM328" s="177"/>
      <c r="AN328" s="173"/>
      <c r="AO328" s="148"/>
      <c r="AP328" s="177"/>
      <c r="AQ328" s="173"/>
      <c r="AR328" s="148"/>
      <c r="AS328" s="149"/>
      <c r="AT328" s="172"/>
      <c r="AU328" s="177"/>
      <c r="AV328" s="173"/>
      <c r="AW328" s="148"/>
      <c r="AX328" s="148"/>
      <c r="AY328" s="173"/>
      <c r="AZ328" s="374"/>
    </row>
    <row r="329" spans="1:52" ht="18.75" customHeight="1">
      <c r="A329" s="378" t="s">
        <v>455</v>
      </c>
      <c r="B329" s="369" t="s">
        <v>445</v>
      </c>
      <c r="C329" s="369" t="s">
        <v>307</v>
      </c>
      <c r="D329" s="174" t="s">
        <v>41</v>
      </c>
      <c r="E329" s="296">
        <f>E330+E331+E332</f>
        <v>455.05</v>
      </c>
      <c r="F329" s="147">
        <f t="shared" ref="F329:F335" si="630">I329+L329+O329+R329+U329+X329+AC329+AH329+AM329+AP329+AU329+AX329</f>
        <v>0</v>
      </c>
      <c r="G329" s="175">
        <f>F329/E329</f>
        <v>0</v>
      </c>
      <c r="H329" s="168">
        <v>0</v>
      </c>
      <c r="I329" s="168">
        <v>0</v>
      </c>
      <c r="J329" s="168">
        <v>0</v>
      </c>
      <c r="K329" s="168">
        <f t="shared" ref="K329:L329" si="631">K330+K331+K332+K334+K335</f>
        <v>0</v>
      </c>
      <c r="L329" s="168">
        <f t="shared" si="631"/>
        <v>0</v>
      </c>
      <c r="M329" s="168"/>
      <c r="N329" s="168"/>
      <c r="O329" s="168"/>
      <c r="P329" s="168"/>
      <c r="Q329" s="168">
        <f t="shared" ref="Q329:R329" si="632">Q330+Q331+Q332+Q334+Q335</f>
        <v>0</v>
      </c>
      <c r="R329" s="168">
        <f t="shared" si="632"/>
        <v>0</v>
      </c>
      <c r="S329" s="168" t="e">
        <f>R329/Q329*100</f>
        <v>#DIV/0!</v>
      </c>
      <c r="T329" s="168">
        <f t="shared" ref="T329:U329" si="633">T330+T331+T332+T334+T335</f>
        <v>0</v>
      </c>
      <c r="U329" s="168">
        <f t="shared" si="633"/>
        <v>0</v>
      </c>
      <c r="V329" s="168"/>
      <c r="W329" s="168">
        <f t="shared" ref="W329:X329" si="634">W330+W331+W332+W334+W335</f>
        <v>0</v>
      </c>
      <c r="X329" s="168">
        <f t="shared" si="634"/>
        <v>0</v>
      </c>
      <c r="Y329" s="168"/>
      <c r="Z329" s="168">
        <f t="shared" ref="Z329:AC329" si="635">Z330+Z331+Z332+Z334+Z335</f>
        <v>0</v>
      </c>
      <c r="AA329" s="168">
        <f t="shared" si="635"/>
        <v>0</v>
      </c>
      <c r="AB329" s="168">
        <f t="shared" si="635"/>
        <v>0</v>
      </c>
      <c r="AC329" s="168">
        <f t="shared" si="635"/>
        <v>0</v>
      </c>
      <c r="AD329" s="210" t="e">
        <f>AC329/Z329</f>
        <v>#DIV/0!</v>
      </c>
      <c r="AE329" s="168">
        <f t="shared" ref="AE329:AH329" si="636">AE330+AE331+AE332+AE334+AE335</f>
        <v>0</v>
      </c>
      <c r="AF329" s="168">
        <f t="shared" si="636"/>
        <v>0</v>
      </c>
      <c r="AG329" s="168">
        <f t="shared" si="636"/>
        <v>0</v>
      </c>
      <c r="AH329" s="219">
        <f t="shared" si="636"/>
        <v>0</v>
      </c>
      <c r="AI329" s="210" t="e">
        <f>AH329/AE329</f>
        <v>#DIV/0!</v>
      </c>
      <c r="AJ329" s="168">
        <f t="shared" ref="AJ329:AM329" si="637">AJ330+AJ331+AJ332+AJ334+AJ335</f>
        <v>0</v>
      </c>
      <c r="AK329" s="168">
        <f t="shared" si="637"/>
        <v>0</v>
      </c>
      <c r="AL329" s="168">
        <f t="shared" si="637"/>
        <v>0</v>
      </c>
      <c r="AM329" s="219">
        <f t="shared" si="637"/>
        <v>0</v>
      </c>
      <c r="AN329" s="210" t="e">
        <f>AM329/AJ329</f>
        <v>#DIV/0!</v>
      </c>
      <c r="AO329" s="168">
        <f t="shared" ref="AO329:AP329" si="638">AO330+AO331+AO332+AO334+AO335</f>
        <v>0</v>
      </c>
      <c r="AP329" s="168">
        <f t="shared" si="638"/>
        <v>0</v>
      </c>
      <c r="AQ329" s="168"/>
      <c r="AR329" s="168">
        <f t="shared" ref="AR329:AU329" si="639">AR330+AR331+AR332+AR334+AR335</f>
        <v>0</v>
      </c>
      <c r="AS329" s="168">
        <f t="shared" si="639"/>
        <v>0</v>
      </c>
      <c r="AT329" s="168">
        <f t="shared" si="639"/>
        <v>0</v>
      </c>
      <c r="AU329" s="168">
        <f t="shared" si="639"/>
        <v>0</v>
      </c>
      <c r="AV329" s="168"/>
      <c r="AW329" s="168">
        <f t="shared" ref="AW329:AX329" si="640">AW330+AW331+AW332+AW334+AW335</f>
        <v>455.05</v>
      </c>
      <c r="AX329" s="168">
        <f t="shared" si="640"/>
        <v>0</v>
      </c>
      <c r="AY329" s="168"/>
      <c r="AZ329" s="372"/>
    </row>
    <row r="330" spans="1:52" ht="31.2">
      <c r="A330" s="379"/>
      <c r="B330" s="370"/>
      <c r="C330" s="370"/>
      <c r="D330" s="176" t="s">
        <v>37</v>
      </c>
      <c r="E330" s="296">
        <f t="shared" ref="E330:E331" si="641">H330+K330+N330+Q330+T330+W330+Z330+AE330+AJ330+AO330+AR330+AW330</f>
        <v>0</v>
      </c>
      <c r="F330" s="147">
        <f t="shared" si="630"/>
        <v>0</v>
      </c>
      <c r="G330" s="170"/>
      <c r="H330" s="168">
        <v>0</v>
      </c>
      <c r="I330" s="168">
        <v>0</v>
      </c>
      <c r="J330" s="168">
        <v>0</v>
      </c>
      <c r="K330" s="148"/>
      <c r="L330" s="148"/>
      <c r="M330" s="171"/>
      <c r="N330" s="148"/>
      <c r="O330" s="148"/>
      <c r="P330" s="173"/>
      <c r="Q330" s="148"/>
      <c r="R330" s="148"/>
      <c r="S330" s="171"/>
      <c r="T330" s="148"/>
      <c r="U330" s="148"/>
      <c r="V330" s="171"/>
      <c r="W330" s="148"/>
      <c r="X330" s="148"/>
      <c r="Y330" s="171"/>
      <c r="Z330" s="148"/>
      <c r="AA330" s="151"/>
      <c r="AB330" s="172"/>
      <c r="AC330" s="171"/>
      <c r="AD330" s="173"/>
      <c r="AE330" s="148"/>
      <c r="AF330" s="151"/>
      <c r="AG330" s="172"/>
      <c r="AH330" s="281"/>
      <c r="AI330" s="173"/>
      <c r="AJ330" s="148"/>
      <c r="AK330" s="151"/>
      <c r="AL330" s="172"/>
      <c r="AM330" s="281"/>
      <c r="AN330" s="173"/>
      <c r="AO330" s="178"/>
      <c r="AP330" s="148"/>
      <c r="AQ330" s="148"/>
      <c r="AR330" s="148"/>
      <c r="AS330" s="149"/>
      <c r="AT330" s="172"/>
      <c r="AU330" s="177"/>
      <c r="AV330" s="173"/>
      <c r="AW330" s="148"/>
      <c r="AX330" s="150"/>
      <c r="AY330" s="173"/>
      <c r="AZ330" s="373"/>
    </row>
    <row r="331" spans="1:52" ht="64.5" customHeight="1">
      <c r="A331" s="379"/>
      <c r="B331" s="370"/>
      <c r="C331" s="370"/>
      <c r="D331" s="179" t="s">
        <v>2</v>
      </c>
      <c r="E331" s="296">
        <f t="shared" si="641"/>
        <v>0</v>
      </c>
      <c r="F331" s="147">
        <f t="shared" si="630"/>
        <v>0</v>
      </c>
      <c r="G331" s="180"/>
      <c r="H331" s="168">
        <v>0</v>
      </c>
      <c r="I331" s="168">
        <v>0</v>
      </c>
      <c r="J331" s="168">
        <v>0</v>
      </c>
      <c r="K331" s="153"/>
      <c r="L331" s="153"/>
      <c r="M331" s="154"/>
      <c r="N331" s="153"/>
      <c r="O331" s="153"/>
      <c r="P331" s="181"/>
      <c r="Q331" s="153"/>
      <c r="R331" s="153"/>
      <c r="S331" s="154"/>
      <c r="T331" s="153"/>
      <c r="U331" s="153"/>
      <c r="V331" s="154"/>
      <c r="W331" s="153"/>
      <c r="X331" s="153"/>
      <c r="Y331" s="154"/>
      <c r="Z331" s="153"/>
      <c r="AA331" s="157"/>
      <c r="AB331" s="158"/>
      <c r="AC331" s="154"/>
      <c r="AD331" s="181"/>
      <c r="AE331" s="153"/>
      <c r="AF331" s="157"/>
      <c r="AG331" s="158"/>
      <c r="AH331" s="280"/>
      <c r="AI331" s="181"/>
      <c r="AJ331" s="153"/>
      <c r="AK331" s="157"/>
      <c r="AL331" s="158"/>
      <c r="AM331" s="280"/>
      <c r="AN331" s="181"/>
      <c r="AO331" s="160"/>
      <c r="AP331" s="154"/>
      <c r="AQ331" s="154"/>
      <c r="AR331" s="153"/>
      <c r="AS331" s="155"/>
      <c r="AT331" s="158"/>
      <c r="AU331" s="182"/>
      <c r="AV331" s="181"/>
      <c r="AW331" s="153"/>
      <c r="AX331" s="156"/>
      <c r="AY331" s="181"/>
      <c r="AZ331" s="373"/>
    </row>
    <row r="332" spans="1:52" ht="21.75" customHeight="1">
      <c r="A332" s="379"/>
      <c r="B332" s="370"/>
      <c r="C332" s="370"/>
      <c r="D332" s="321" t="s">
        <v>284</v>
      </c>
      <c r="E332" s="296">
        <f t="shared" ref="E332" si="642">H332+K332+N332+Q332+T332+W332+AB332+AG332+AL332+AO332+AT332+AW332</f>
        <v>455.05</v>
      </c>
      <c r="F332" s="147">
        <f t="shared" si="630"/>
        <v>0</v>
      </c>
      <c r="G332" s="168">
        <f>F332/E332*100</f>
        <v>0</v>
      </c>
      <c r="H332" s="168">
        <v>0</v>
      </c>
      <c r="I332" s="168">
        <v>0</v>
      </c>
      <c r="J332" s="168">
        <v>0</v>
      </c>
      <c r="K332" s="153">
        <v>0</v>
      </c>
      <c r="L332" s="153">
        <v>0</v>
      </c>
      <c r="M332" s="154"/>
      <c r="N332" s="153"/>
      <c r="O332" s="153"/>
      <c r="P332" s="181"/>
      <c r="Q332" s="153">
        <v>0</v>
      </c>
      <c r="R332" s="153">
        <v>0</v>
      </c>
      <c r="S332" s="168" t="e">
        <f>R332/Q332*100</f>
        <v>#DIV/0!</v>
      </c>
      <c r="T332" s="153"/>
      <c r="U332" s="153"/>
      <c r="V332" s="154"/>
      <c r="W332" s="153"/>
      <c r="X332" s="153"/>
      <c r="Y332" s="154"/>
      <c r="Z332" s="153"/>
      <c r="AA332" s="157"/>
      <c r="AB332" s="158"/>
      <c r="AC332" s="264"/>
      <c r="AD332" s="181" t="e">
        <f>AC332/Z332</f>
        <v>#DIV/0!</v>
      </c>
      <c r="AE332" s="153"/>
      <c r="AF332" s="157"/>
      <c r="AG332" s="158"/>
      <c r="AH332" s="280"/>
      <c r="AI332" s="181" t="e">
        <f>AH332/AE332</f>
        <v>#DIV/0!</v>
      </c>
      <c r="AJ332" s="153"/>
      <c r="AK332" s="157"/>
      <c r="AL332" s="158"/>
      <c r="AM332" s="280"/>
      <c r="AN332" s="181" t="e">
        <f>AM332/AJ332</f>
        <v>#DIV/0!</v>
      </c>
      <c r="AO332" s="153"/>
      <c r="AP332" s="182"/>
      <c r="AQ332" s="181"/>
      <c r="AR332" s="153">
        <v>0</v>
      </c>
      <c r="AS332" s="157"/>
      <c r="AT332" s="158"/>
      <c r="AU332" s="182"/>
      <c r="AV332" s="181"/>
      <c r="AW332" s="153">
        <v>455.05</v>
      </c>
      <c r="AX332" s="156"/>
      <c r="AY332" s="159"/>
      <c r="AZ332" s="373"/>
    </row>
    <row r="333" spans="1:52" ht="87.75" customHeight="1">
      <c r="A333" s="379"/>
      <c r="B333" s="370"/>
      <c r="C333" s="370"/>
      <c r="D333" s="321" t="s">
        <v>289</v>
      </c>
      <c r="E333" s="296">
        <f t="shared" ref="E333:E335" si="643">H333+K333+N333+Q333+T333+W333+Z333+AE333+AJ333+AO333+AR333+AW333</f>
        <v>0</v>
      </c>
      <c r="F333" s="147">
        <f t="shared" si="630"/>
        <v>0</v>
      </c>
      <c r="G333" s="152"/>
      <c r="H333" s="168">
        <v>0</v>
      </c>
      <c r="I333" s="168">
        <v>0</v>
      </c>
      <c r="J333" s="168">
        <v>0</v>
      </c>
      <c r="K333" s="162"/>
      <c r="L333" s="162"/>
      <c r="M333" s="161"/>
      <c r="N333" s="162"/>
      <c r="O333" s="162"/>
      <c r="P333" s="167"/>
      <c r="Q333" s="162"/>
      <c r="R333" s="162"/>
      <c r="S333" s="161"/>
      <c r="T333" s="162"/>
      <c r="U333" s="162"/>
      <c r="V333" s="161"/>
      <c r="W333" s="162"/>
      <c r="X333" s="162"/>
      <c r="Y333" s="161"/>
      <c r="Z333" s="162"/>
      <c r="AA333" s="164"/>
      <c r="AB333" s="165"/>
      <c r="AC333" s="161"/>
      <c r="AD333" s="167"/>
      <c r="AE333" s="162"/>
      <c r="AF333" s="164"/>
      <c r="AG333" s="165"/>
      <c r="AH333" s="282"/>
      <c r="AI333" s="167"/>
      <c r="AJ333" s="162"/>
      <c r="AK333" s="164"/>
      <c r="AL333" s="165"/>
      <c r="AM333" s="185"/>
      <c r="AN333" s="167"/>
      <c r="AO333" s="162"/>
      <c r="AP333" s="185"/>
      <c r="AQ333" s="167"/>
      <c r="AR333" s="162"/>
      <c r="AS333" s="166"/>
      <c r="AT333" s="165"/>
      <c r="AU333" s="185"/>
      <c r="AV333" s="167"/>
      <c r="AW333" s="153"/>
      <c r="AX333" s="163"/>
      <c r="AY333" s="167"/>
      <c r="AZ333" s="373"/>
    </row>
    <row r="334" spans="1:52" ht="21.75" customHeight="1">
      <c r="A334" s="379"/>
      <c r="B334" s="370"/>
      <c r="C334" s="370"/>
      <c r="D334" s="321" t="s">
        <v>285</v>
      </c>
      <c r="E334" s="296">
        <f t="shared" si="643"/>
        <v>0</v>
      </c>
      <c r="F334" s="147">
        <f t="shared" si="630"/>
        <v>0</v>
      </c>
      <c r="G334" s="152"/>
      <c r="H334" s="168">
        <v>0</v>
      </c>
      <c r="I334" s="168">
        <v>0</v>
      </c>
      <c r="J334" s="168">
        <v>0</v>
      </c>
      <c r="K334" s="162"/>
      <c r="L334" s="162"/>
      <c r="M334" s="161"/>
      <c r="N334" s="162"/>
      <c r="O334" s="162"/>
      <c r="P334" s="167"/>
      <c r="Q334" s="162"/>
      <c r="R334" s="162"/>
      <c r="S334" s="161"/>
      <c r="T334" s="162"/>
      <c r="U334" s="162"/>
      <c r="V334" s="161"/>
      <c r="W334" s="162"/>
      <c r="X334" s="162"/>
      <c r="Y334" s="161"/>
      <c r="Z334" s="162"/>
      <c r="AA334" s="164"/>
      <c r="AB334" s="165"/>
      <c r="AC334" s="161"/>
      <c r="AD334" s="167"/>
      <c r="AE334" s="162"/>
      <c r="AF334" s="164"/>
      <c r="AG334" s="165"/>
      <c r="AH334" s="282"/>
      <c r="AI334" s="167"/>
      <c r="AJ334" s="162"/>
      <c r="AK334" s="164"/>
      <c r="AL334" s="165"/>
      <c r="AM334" s="185"/>
      <c r="AN334" s="167"/>
      <c r="AO334" s="162"/>
      <c r="AP334" s="185"/>
      <c r="AQ334" s="167"/>
      <c r="AR334" s="162"/>
      <c r="AS334" s="166"/>
      <c r="AT334" s="165"/>
      <c r="AU334" s="185"/>
      <c r="AV334" s="167"/>
      <c r="AW334" s="162"/>
      <c r="AX334" s="163"/>
      <c r="AY334" s="167"/>
      <c r="AZ334" s="373"/>
    </row>
    <row r="335" spans="1:52" ht="33.75" customHeight="1">
      <c r="A335" s="380"/>
      <c r="B335" s="371"/>
      <c r="C335" s="371"/>
      <c r="D335" s="169" t="s">
        <v>43</v>
      </c>
      <c r="E335" s="296">
        <f t="shared" si="643"/>
        <v>0</v>
      </c>
      <c r="F335" s="147">
        <f t="shared" si="630"/>
        <v>0</v>
      </c>
      <c r="G335" s="170"/>
      <c r="H335" s="168">
        <v>0</v>
      </c>
      <c r="I335" s="168">
        <v>0</v>
      </c>
      <c r="J335" s="168">
        <v>0</v>
      </c>
      <c r="K335" s="148"/>
      <c r="L335" s="148"/>
      <c r="M335" s="171"/>
      <c r="N335" s="148"/>
      <c r="O335" s="148"/>
      <c r="P335" s="173"/>
      <c r="Q335" s="148"/>
      <c r="R335" s="148"/>
      <c r="S335" s="171"/>
      <c r="T335" s="148"/>
      <c r="U335" s="148"/>
      <c r="V335" s="171"/>
      <c r="W335" s="148"/>
      <c r="X335" s="148"/>
      <c r="Y335" s="171"/>
      <c r="Z335" s="148"/>
      <c r="AA335" s="151"/>
      <c r="AB335" s="172"/>
      <c r="AC335" s="171"/>
      <c r="AD335" s="173"/>
      <c r="AE335" s="148"/>
      <c r="AF335" s="151"/>
      <c r="AG335" s="172"/>
      <c r="AH335" s="281"/>
      <c r="AI335" s="173"/>
      <c r="AJ335" s="148"/>
      <c r="AK335" s="151"/>
      <c r="AL335" s="172"/>
      <c r="AM335" s="177"/>
      <c r="AN335" s="173"/>
      <c r="AO335" s="148"/>
      <c r="AP335" s="177"/>
      <c r="AQ335" s="173"/>
      <c r="AR335" s="148"/>
      <c r="AS335" s="149"/>
      <c r="AT335" s="172"/>
      <c r="AU335" s="177"/>
      <c r="AV335" s="173"/>
      <c r="AW335" s="148"/>
      <c r="AX335" s="148"/>
      <c r="AY335" s="173"/>
      <c r="AZ335" s="374"/>
    </row>
    <row r="336" spans="1:52" ht="18.75" customHeight="1">
      <c r="A336" s="378" t="s">
        <v>456</v>
      </c>
      <c r="B336" s="369" t="s">
        <v>446</v>
      </c>
      <c r="C336" s="369" t="s">
        <v>307</v>
      </c>
      <c r="D336" s="174" t="s">
        <v>41</v>
      </c>
      <c r="E336" s="296">
        <f>E337+E338+E339</f>
        <v>96.763999999999996</v>
      </c>
      <c r="F336" s="147">
        <f t="shared" ref="F336:F342" si="644">I336+L336+O336+R336+U336+X336+AC336+AH336+AM336+AP336+AU336+AX336</f>
        <v>0</v>
      </c>
      <c r="G336" s="175">
        <f>F336/E336</f>
        <v>0</v>
      </c>
      <c r="H336" s="168">
        <v>0</v>
      </c>
      <c r="I336" s="168">
        <v>0</v>
      </c>
      <c r="J336" s="168">
        <v>0</v>
      </c>
      <c r="K336" s="168">
        <f t="shared" ref="K336:L336" si="645">K337+K338+K339+K341+K342</f>
        <v>0</v>
      </c>
      <c r="L336" s="168">
        <f t="shared" si="645"/>
        <v>0</v>
      </c>
      <c r="M336" s="168"/>
      <c r="N336" s="168"/>
      <c r="O336" s="168"/>
      <c r="P336" s="168"/>
      <c r="Q336" s="168">
        <f t="shared" ref="Q336:R336" si="646">Q337+Q338+Q339+Q341+Q342</f>
        <v>0</v>
      </c>
      <c r="R336" s="168">
        <f t="shared" si="646"/>
        <v>0</v>
      </c>
      <c r="S336" s="168" t="e">
        <f>R336/Q336*100</f>
        <v>#DIV/0!</v>
      </c>
      <c r="T336" s="168">
        <f t="shared" ref="T336:U336" si="647">T337+T338+T339+T341+T342</f>
        <v>0</v>
      </c>
      <c r="U336" s="168">
        <f t="shared" si="647"/>
        <v>0</v>
      </c>
      <c r="V336" s="168"/>
      <c r="W336" s="168">
        <f t="shared" ref="W336:X336" si="648">W337+W338+W339+W341+W342</f>
        <v>0</v>
      </c>
      <c r="X336" s="168">
        <f t="shared" si="648"/>
        <v>0</v>
      </c>
      <c r="Y336" s="168"/>
      <c r="Z336" s="168">
        <f t="shared" ref="Z336:AC336" si="649">Z337+Z338+Z339+Z341+Z342</f>
        <v>0</v>
      </c>
      <c r="AA336" s="168">
        <f t="shared" si="649"/>
        <v>0</v>
      </c>
      <c r="AB336" s="168">
        <f t="shared" si="649"/>
        <v>0</v>
      </c>
      <c r="AC336" s="168">
        <f t="shared" si="649"/>
        <v>0</v>
      </c>
      <c r="AD336" s="210" t="e">
        <f>AC336/Z336</f>
        <v>#DIV/0!</v>
      </c>
      <c r="AE336" s="168">
        <f t="shared" ref="AE336:AH336" si="650">AE337+AE338+AE339+AE341+AE342</f>
        <v>0</v>
      </c>
      <c r="AF336" s="168">
        <f t="shared" si="650"/>
        <v>0</v>
      </c>
      <c r="AG336" s="168">
        <f t="shared" si="650"/>
        <v>0</v>
      </c>
      <c r="AH336" s="219">
        <f t="shared" si="650"/>
        <v>0</v>
      </c>
      <c r="AI336" s="210" t="e">
        <f>AH336/AE336</f>
        <v>#DIV/0!</v>
      </c>
      <c r="AJ336" s="168">
        <f t="shared" ref="AJ336:AM336" si="651">AJ337+AJ338+AJ339+AJ341+AJ342</f>
        <v>0</v>
      </c>
      <c r="AK336" s="168">
        <f t="shared" si="651"/>
        <v>0</v>
      </c>
      <c r="AL336" s="168">
        <f t="shared" si="651"/>
        <v>0</v>
      </c>
      <c r="AM336" s="219">
        <f t="shared" si="651"/>
        <v>0</v>
      </c>
      <c r="AN336" s="210" t="e">
        <f>AM336/AJ336</f>
        <v>#DIV/0!</v>
      </c>
      <c r="AO336" s="168">
        <f t="shared" ref="AO336:AP336" si="652">AO337+AO338+AO339+AO341+AO342</f>
        <v>0</v>
      </c>
      <c r="AP336" s="168">
        <f t="shared" si="652"/>
        <v>0</v>
      </c>
      <c r="AQ336" s="168"/>
      <c r="AR336" s="168">
        <f t="shared" ref="AR336:AU336" si="653">AR337+AR338+AR339+AR341+AR342</f>
        <v>0</v>
      </c>
      <c r="AS336" s="168">
        <f t="shared" si="653"/>
        <v>0</v>
      </c>
      <c r="AT336" s="168">
        <f t="shared" si="653"/>
        <v>0</v>
      </c>
      <c r="AU336" s="168">
        <f t="shared" si="653"/>
        <v>0</v>
      </c>
      <c r="AV336" s="168"/>
      <c r="AW336" s="168">
        <f t="shared" ref="AW336:AX336" si="654">AW337+AW338+AW339+AW341+AW342</f>
        <v>96.763999999999996</v>
      </c>
      <c r="AX336" s="168">
        <f t="shared" si="654"/>
        <v>0</v>
      </c>
      <c r="AY336" s="168"/>
      <c r="AZ336" s="372"/>
    </row>
    <row r="337" spans="1:52" ht="31.2">
      <c r="A337" s="379"/>
      <c r="B337" s="370"/>
      <c r="C337" s="370"/>
      <c r="D337" s="176" t="s">
        <v>37</v>
      </c>
      <c r="E337" s="296">
        <f t="shared" ref="E337:E338" si="655">H337+K337+N337+Q337+T337+W337+Z337+AE337+AJ337+AO337+AR337+AW337</f>
        <v>0</v>
      </c>
      <c r="F337" s="147">
        <f t="shared" si="644"/>
        <v>0</v>
      </c>
      <c r="G337" s="170"/>
      <c r="H337" s="168">
        <v>0</v>
      </c>
      <c r="I337" s="168">
        <v>0</v>
      </c>
      <c r="J337" s="168">
        <v>0</v>
      </c>
      <c r="K337" s="148"/>
      <c r="L337" s="148"/>
      <c r="M337" s="171"/>
      <c r="N337" s="148"/>
      <c r="O337" s="148"/>
      <c r="P337" s="173"/>
      <c r="Q337" s="148"/>
      <c r="R337" s="148"/>
      <c r="S337" s="171"/>
      <c r="T337" s="148"/>
      <c r="U337" s="148"/>
      <c r="V337" s="171"/>
      <c r="W337" s="148"/>
      <c r="X337" s="148"/>
      <c r="Y337" s="171"/>
      <c r="Z337" s="148"/>
      <c r="AA337" s="151"/>
      <c r="AB337" s="172"/>
      <c r="AC337" s="171"/>
      <c r="AD337" s="173"/>
      <c r="AE337" s="148"/>
      <c r="AF337" s="151"/>
      <c r="AG337" s="172"/>
      <c r="AH337" s="281"/>
      <c r="AI337" s="173"/>
      <c r="AJ337" s="148"/>
      <c r="AK337" s="151"/>
      <c r="AL337" s="172"/>
      <c r="AM337" s="281"/>
      <c r="AN337" s="173"/>
      <c r="AO337" s="178"/>
      <c r="AP337" s="148"/>
      <c r="AQ337" s="148"/>
      <c r="AR337" s="148"/>
      <c r="AS337" s="149"/>
      <c r="AT337" s="172"/>
      <c r="AU337" s="177"/>
      <c r="AV337" s="173"/>
      <c r="AW337" s="148"/>
      <c r="AX337" s="150"/>
      <c r="AY337" s="173"/>
      <c r="AZ337" s="373"/>
    </row>
    <row r="338" spans="1:52" ht="64.5" customHeight="1">
      <c r="A338" s="379"/>
      <c r="B338" s="370"/>
      <c r="C338" s="370"/>
      <c r="D338" s="179" t="s">
        <v>2</v>
      </c>
      <c r="E338" s="296">
        <f t="shared" si="655"/>
        <v>0</v>
      </c>
      <c r="F338" s="147">
        <f t="shared" si="644"/>
        <v>0</v>
      </c>
      <c r="G338" s="180"/>
      <c r="H338" s="168">
        <v>0</v>
      </c>
      <c r="I338" s="168">
        <v>0</v>
      </c>
      <c r="J338" s="168">
        <v>0</v>
      </c>
      <c r="K338" s="153"/>
      <c r="L338" s="153"/>
      <c r="M338" s="154"/>
      <c r="N338" s="153"/>
      <c r="O338" s="153"/>
      <c r="P338" s="181"/>
      <c r="Q338" s="153"/>
      <c r="R338" s="153"/>
      <c r="S338" s="154"/>
      <c r="T338" s="153"/>
      <c r="U338" s="153"/>
      <c r="V338" s="154"/>
      <c r="W338" s="153"/>
      <c r="X338" s="153"/>
      <c r="Y338" s="154"/>
      <c r="Z338" s="153"/>
      <c r="AA338" s="157"/>
      <c r="AB338" s="158"/>
      <c r="AC338" s="154"/>
      <c r="AD338" s="181"/>
      <c r="AE338" s="153"/>
      <c r="AF338" s="157"/>
      <c r="AG338" s="158"/>
      <c r="AH338" s="280"/>
      <c r="AI338" s="181"/>
      <c r="AJ338" s="153"/>
      <c r="AK338" s="157"/>
      <c r="AL338" s="158"/>
      <c r="AM338" s="280"/>
      <c r="AN338" s="181"/>
      <c r="AO338" s="160"/>
      <c r="AP338" s="154"/>
      <c r="AQ338" s="154"/>
      <c r="AR338" s="153"/>
      <c r="AS338" s="155"/>
      <c r="AT338" s="158"/>
      <c r="AU338" s="182"/>
      <c r="AV338" s="181"/>
      <c r="AW338" s="153"/>
      <c r="AX338" s="156"/>
      <c r="AY338" s="181"/>
      <c r="AZ338" s="373"/>
    </row>
    <row r="339" spans="1:52" ht="21.75" customHeight="1">
      <c r="A339" s="379"/>
      <c r="B339" s="370"/>
      <c r="C339" s="370"/>
      <c r="D339" s="321" t="s">
        <v>284</v>
      </c>
      <c r="E339" s="296">
        <f t="shared" ref="E339" si="656">H339+K339+N339+Q339+T339+W339+AB339+AG339+AL339+AO339+AT339+AW339</f>
        <v>96.763999999999996</v>
      </c>
      <c r="F339" s="147">
        <f t="shared" si="644"/>
        <v>0</v>
      </c>
      <c r="G339" s="168">
        <f>F339/E339*100</f>
        <v>0</v>
      </c>
      <c r="H339" s="168">
        <v>0</v>
      </c>
      <c r="I339" s="168">
        <v>0</v>
      </c>
      <c r="J339" s="168">
        <v>0</v>
      </c>
      <c r="K339" s="153">
        <v>0</v>
      </c>
      <c r="L339" s="153">
        <v>0</v>
      </c>
      <c r="M339" s="154"/>
      <c r="N339" s="153"/>
      <c r="O339" s="153"/>
      <c r="P339" s="181"/>
      <c r="Q339" s="153">
        <v>0</v>
      </c>
      <c r="R339" s="153">
        <v>0</v>
      </c>
      <c r="S339" s="168" t="e">
        <f>R339/Q339*100</f>
        <v>#DIV/0!</v>
      </c>
      <c r="T339" s="153"/>
      <c r="U339" s="153"/>
      <c r="V339" s="154"/>
      <c r="W339" s="153"/>
      <c r="X339" s="153"/>
      <c r="Y339" s="154"/>
      <c r="Z339" s="153"/>
      <c r="AA339" s="157"/>
      <c r="AB339" s="158"/>
      <c r="AC339" s="264"/>
      <c r="AD339" s="181" t="e">
        <f>AC339/Z339</f>
        <v>#DIV/0!</v>
      </c>
      <c r="AE339" s="153"/>
      <c r="AF339" s="157"/>
      <c r="AG339" s="158"/>
      <c r="AH339" s="280"/>
      <c r="AI339" s="181" t="e">
        <f>AH339/AE339</f>
        <v>#DIV/0!</v>
      </c>
      <c r="AJ339" s="153"/>
      <c r="AK339" s="157"/>
      <c r="AL339" s="158"/>
      <c r="AM339" s="280"/>
      <c r="AN339" s="181" t="e">
        <f>AM339/AJ339</f>
        <v>#DIV/0!</v>
      </c>
      <c r="AO339" s="153"/>
      <c r="AP339" s="182"/>
      <c r="AQ339" s="181"/>
      <c r="AR339" s="153">
        <v>0</v>
      </c>
      <c r="AS339" s="157"/>
      <c r="AT339" s="158"/>
      <c r="AU339" s="182"/>
      <c r="AV339" s="181"/>
      <c r="AW339" s="153">
        <v>96.763999999999996</v>
      </c>
      <c r="AX339" s="156"/>
      <c r="AY339" s="159"/>
      <c r="AZ339" s="373"/>
    </row>
    <row r="340" spans="1:52" ht="87.75" customHeight="1">
      <c r="A340" s="379"/>
      <c r="B340" s="370"/>
      <c r="C340" s="370"/>
      <c r="D340" s="321" t="s">
        <v>289</v>
      </c>
      <c r="E340" s="296">
        <f t="shared" ref="E340:E342" si="657">H340+K340+N340+Q340+T340+W340+Z340+AE340+AJ340+AO340+AR340+AW340</f>
        <v>0</v>
      </c>
      <c r="F340" s="147">
        <f t="shared" si="644"/>
        <v>0</v>
      </c>
      <c r="G340" s="152"/>
      <c r="H340" s="168">
        <v>0</v>
      </c>
      <c r="I340" s="168">
        <v>0</v>
      </c>
      <c r="J340" s="168">
        <v>0</v>
      </c>
      <c r="K340" s="162"/>
      <c r="L340" s="162"/>
      <c r="M340" s="161"/>
      <c r="N340" s="162"/>
      <c r="O340" s="162"/>
      <c r="P340" s="167"/>
      <c r="Q340" s="162"/>
      <c r="R340" s="162"/>
      <c r="S340" s="161"/>
      <c r="T340" s="162"/>
      <c r="U340" s="162"/>
      <c r="V340" s="161"/>
      <c r="W340" s="162"/>
      <c r="X340" s="162"/>
      <c r="Y340" s="161"/>
      <c r="Z340" s="162"/>
      <c r="AA340" s="164"/>
      <c r="AB340" s="165"/>
      <c r="AC340" s="161"/>
      <c r="AD340" s="167"/>
      <c r="AE340" s="162"/>
      <c r="AF340" s="164"/>
      <c r="AG340" s="165"/>
      <c r="AH340" s="282"/>
      <c r="AI340" s="167"/>
      <c r="AJ340" s="162"/>
      <c r="AK340" s="164"/>
      <c r="AL340" s="165"/>
      <c r="AM340" s="185"/>
      <c r="AN340" s="167"/>
      <c r="AO340" s="162"/>
      <c r="AP340" s="185"/>
      <c r="AQ340" s="167"/>
      <c r="AR340" s="162"/>
      <c r="AS340" s="166"/>
      <c r="AT340" s="165"/>
      <c r="AU340" s="185"/>
      <c r="AV340" s="167"/>
      <c r="AW340" s="153"/>
      <c r="AX340" s="163"/>
      <c r="AY340" s="167"/>
      <c r="AZ340" s="373"/>
    </row>
    <row r="341" spans="1:52" ht="21.75" customHeight="1">
      <c r="A341" s="379"/>
      <c r="B341" s="370"/>
      <c r="C341" s="370"/>
      <c r="D341" s="321" t="s">
        <v>285</v>
      </c>
      <c r="E341" s="296">
        <f t="shared" si="657"/>
        <v>0</v>
      </c>
      <c r="F341" s="147">
        <f t="shared" si="644"/>
        <v>0</v>
      </c>
      <c r="G341" s="152"/>
      <c r="H341" s="168">
        <v>0</v>
      </c>
      <c r="I341" s="168">
        <v>0</v>
      </c>
      <c r="J341" s="168">
        <v>0</v>
      </c>
      <c r="K341" s="162"/>
      <c r="L341" s="162"/>
      <c r="M341" s="161"/>
      <c r="N341" s="162"/>
      <c r="O341" s="162"/>
      <c r="P341" s="167"/>
      <c r="Q341" s="162"/>
      <c r="R341" s="162"/>
      <c r="S341" s="161"/>
      <c r="T341" s="162"/>
      <c r="U341" s="162"/>
      <c r="V341" s="161"/>
      <c r="W341" s="162"/>
      <c r="X341" s="162"/>
      <c r="Y341" s="161"/>
      <c r="Z341" s="162"/>
      <c r="AA341" s="164"/>
      <c r="AB341" s="165"/>
      <c r="AC341" s="161"/>
      <c r="AD341" s="167"/>
      <c r="AE341" s="162"/>
      <c r="AF341" s="164"/>
      <c r="AG341" s="165"/>
      <c r="AH341" s="282"/>
      <c r="AI341" s="167"/>
      <c r="AJ341" s="162"/>
      <c r="AK341" s="164"/>
      <c r="AL341" s="165"/>
      <c r="AM341" s="185"/>
      <c r="AN341" s="167"/>
      <c r="AO341" s="162"/>
      <c r="AP341" s="185"/>
      <c r="AQ341" s="167"/>
      <c r="AR341" s="162"/>
      <c r="AS341" s="166"/>
      <c r="AT341" s="165"/>
      <c r="AU341" s="185"/>
      <c r="AV341" s="167"/>
      <c r="AW341" s="162"/>
      <c r="AX341" s="163"/>
      <c r="AY341" s="167"/>
      <c r="AZ341" s="373"/>
    </row>
    <row r="342" spans="1:52" ht="33.75" customHeight="1">
      <c r="A342" s="380"/>
      <c r="B342" s="371"/>
      <c r="C342" s="371"/>
      <c r="D342" s="169" t="s">
        <v>43</v>
      </c>
      <c r="E342" s="296">
        <f t="shared" si="657"/>
        <v>0</v>
      </c>
      <c r="F342" s="147">
        <f t="shared" si="644"/>
        <v>0</v>
      </c>
      <c r="G342" s="170"/>
      <c r="H342" s="168">
        <v>0</v>
      </c>
      <c r="I342" s="168">
        <v>0</v>
      </c>
      <c r="J342" s="168">
        <v>0</v>
      </c>
      <c r="K342" s="148"/>
      <c r="L342" s="148"/>
      <c r="M342" s="171"/>
      <c r="N342" s="148"/>
      <c r="O342" s="148"/>
      <c r="P342" s="173"/>
      <c r="Q342" s="148"/>
      <c r="R342" s="148"/>
      <c r="S342" s="171"/>
      <c r="T342" s="148"/>
      <c r="U342" s="148"/>
      <c r="V342" s="171"/>
      <c r="W342" s="148"/>
      <c r="X342" s="148"/>
      <c r="Y342" s="171"/>
      <c r="Z342" s="148"/>
      <c r="AA342" s="151"/>
      <c r="AB342" s="172"/>
      <c r="AC342" s="171"/>
      <c r="AD342" s="173"/>
      <c r="AE342" s="148"/>
      <c r="AF342" s="151"/>
      <c r="AG342" s="172"/>
      <c r="AH342" s="281"/>
      <c r="AI342" s="173"/>
      <c r="AJ342" s="148"/>
      <c r="AK342" s="151"/>
      <c r="AL342" s="172"/>
      <c r="AM342" s="177"/>
      <c r="AN342" s="173"/>
      <c r="AO342" s="148"/>
      <c r="AP342" s="177"/>
      <c r="AQ342" s="173"/>
      <c r="AR342" s="148"/>
      <c r="AS342" s="149"/>
      <c r="AT342" s="172"/>
      <c r="AU342" s="177"/>
      <c r="AV342" s="173"/>
      <c r="AW342" s="148"/>
      <c r="AX342" s="148"/>
      <c r="AY342" s="173"/>
      <c r="AZ342" s="374"/>
    </row>
    <row r="343" spans="1:52" ht="18.75" customHeight="1">
      <c r="A343" s="378" t="s">
        <v>457</v>
      </c>
      <c r="B343" s="369" t="s">
        <v>447</v>
      </c>
      <c r="C343" s="369" t="s">
        <v>307</v>
      </c>
      <c r="D343" s="174" t="s">
        <v>41</v>
      </c>
      <c r="E343" s="296">
        <f>E344+E345+E346</f>
        <v>153.66300000000001</v>
      </c>
      <c r="F343" s="147">
        <f t="shared" ref="F343:F349" si="658">I343+L343+O343+R343+U343+X343+AC343+AH343+AM343+AP343+AU343+AX343</f>
        <v>0</v>
      </c>
      <c r="G343" s="175">
        <f>F343/E343</f>
        <v>0</v>
      </c>
      <c r="H343" s="168">
        <v>0</v>
      </c>
      <c r="I343" s="168">
        <v>0</v>
      </c>
      <c r="J343" s="168">
        <v>0</v>
      </c>
      <c r="K343" s="168">
        <f t="shared" ref="K343:L343" si="659">K344+K345+K346+K348+K349</f>
        <v>0</v>
      </c>
      <c r="L343" s="168">
        <f t="shared" si="659"/>
        <v>0</v>
      </c>
      <c r="M343" s="168"/>
      <c r="N343" s="168"/>
      <c r="O343" s="168"/>
      <c r="P343" s="168"/>
      <c r="Q343" s="168">
        <f t="shared" ref="Q343:R343" si="660">Q344+Q345+Q346+Q348+Q349</f>
        <v>0</v>
      </c>
      <c r="R343" s="168">
        <f t="shared" si="660"/>
        <v>0</v>
      </c>
      <c r="S343" s="168" t="e">
        <f>R343/Q343*100</f>
        <v>#DIV/0!</v>
      </c>
      <c r="T343" s="168">
        <f t="shared" ref="T343:U343" si="661">T344+T345+T346+T348+T349</f>
        <v>0</v>
      </c>
      <c r="U343" s="168">
        <f t="shared" si="661"/>
        <v>0</v>
      </c>
      <c r="V343" s="168"/>
      <c r="W343" s="168">
        <f t="shared" ref="W343:X343" si="662">W344+W345+W346+W348+W349</f>
        <v>0</v>
      </c>
      <c r="X343" s="168">
        <f t="shared" si="662"/>
        <v>0</v>
      </c>
      <c r="Y343" s="168"/>
      <c r="Z343" s="168">
        <f t="shared" ref="Z343:AC343" si="663">Z344+Z345+Z346+Z348+Z349</f>
        <v>0</v>
      </c>
      <c r="AA343" s="168">
        <f t="shared" si="663"/>
        <v>0</v>
      </c>
      <c r="AB343" s="168">
        <f t="shared" si="663"/>
        <v>0</v>
      </c>
      <c r="AC343" s="168">
        <f t="shared" si="663"/>
        <v>0</v>
      </c>
      <c r="AD343" s="210" t="e">
        <f>AC343/Z343</f>
        <v>#DIV/0!</v>
      </c>
      <c r="AE343" s="168">
        <f t="shared" ref="AE343:AH343" si="664">AE344+AE345+AE346+AE348+AE349</f>
        <v>0</v>
      </c>
      <c r="AF343" s="168">
        <f t="shared" si="664"/>
        <v>0</v>
      </c>
      <c r="AG343" s="168">
        <f t="shared" si="664"/>
        <v>0</v>
      </c>
      <c r="AH343" s="219">
        <f t="shared" si="664"/>
        <v>0</v>
      </c>
      <c r="AI343" s="210" t="e">
        <f>AH343/AE343</f>
        <v>#DIV/0!</v>
      </c>
      <c r="AJ343" s="168">
        <f t="shared" ref="AJ343:AM343" si="665">AJ344+AJ345+AJ346+AJ348+AJ349</f>
        <v>0</v>
      </c>
      <c r="AK343" s="168">
        <f t="shared" si="665"/>
        <v>0</v>
      </c>
      <c r="AL343" s="168">
        <f t="shared" si="665"/>
        <v>0</v>
      </c>
      <c r="AM343" s="219">
        <f t="shared" si="665"/>
        <v>0</v>
      </c>
      <c r="AN343" s="210" t="e">
        <f>AM343/AJ343</f>
        <v>#DIV/0!</v>
      </c>
      <c r="AO343" s="168">
        <f t="shared" ref="AO343:AP343" si="666">AO344+AO345+AO346+AO348+AO349</f>
        <v>0</v>
      </c>
      <c r="AP343" s="168">
        <f t="shared" si="666"/>
        <v>0</v>
      </c>
      <c r="AQ343" s="168"/>
      <c r="AR343" s="168">
        <f t="shared" ref="AR343:AU343" si="667">AR344+AR345+AR346+AR348+AR349</f>
        <v>0</v>
      </c>
      <c r="AS343" s="168">
        <f t="shared" si="667"/>
        <v>0</v>
      </c>
      <c r="AT343" s="168">
        <f t="shared" si="667"/>
        <v>0</v>
      </c>
      <c r="AU343" s="168">
        <f t="shared" si="667"/>
        <v>0</v>
      </c>
      <c r="AV343" s="168"/>
      <c r="AW343" s="168">
        <f t="shared" ref="AW343:AX343" si="668">AW344+AW345+AW346+AW348+AW349</f>
        <v>153.66300000000001</v>
      </c>
      <c r="AX343" s="168">
        <f t="shared" si="668"/>
        <v>0</v>
      </c>
      <c r="AY343" s="168"/>
      <c r="AZ343" s="372"/>
    </row>
    <row r="344" spans="1:52" ht="31.2">
      <c r="A344" s="379"/>
      <c r="B344" s="370"/>
      <c r="C344" s="370"/>
      <c r="D344" s="176" t="s">
        <v>37</v>
      </c>
      <c r="E344" s="296">
        <f t="shared" ref="E344:E345" si="669">H344+K344+N344+Q344+T344+W344+Z344+AE344+AJ344+AO344+AR344+AW344</f>
        <v>0</v>
      </c>
      <c r="F344" s="147">
        <f t="shared" si="658"/>
        <v>0</v>
      </c>
      <c r="G344" s="170"/>
      <c r="H344" s="168">
        <v>0</v>
      </c>
      <c r="I344" s="168">
        <v>0</v>
      </c>
      <c r="J344" s="168">
        <v>0</v>
      </c>
      <c r="K344" s="148"/>
      <c r="L344" s="148"/>
      <c r="M344" s="171"/>
      <c r="N344" s="148"/>
      <c r="O344" s="148"/>
      <c r="P344" s="173"/>
      <c r="Q344" s="148"/>
      <c r="R344" s="148"/>
      <c r="S344" s="171"/>
      <c r="T344" s="148"/>
      <c r="U344" s="148"/>
      <c r="V344" s="171"/>
      <c r="W344" s="148"/>
      <c r="X344" s="148"/>
      <c r="Y344" s="171"/>
      <c r="Z344" s="148"/>
      <c r="AA344" s="151"/>
      <c r="AB344" s="172"/>
      <c r="AC344" s="171"/>
      <c r="AD344" s="173"/>
      <c r="AE344" s="148"/>
      <c r="AF344" s="151"/>
      <c r="AG344" s="172"/>
      <c r="AH344" s="281"/>
      <c r="AI344" s="173"/>
      <c r="AJ344" s="148"/>
      <c r="AK344" s="151"/>
      <c r="AL344" s="172"/>
      <c r="AM344" s="281"/>
      <c r="AN344" s="173"/>
      <c r="AO344" s="178"/>
      <c r="AP344" s="148"/>
      <c r="AQ344" s="148"/>
      <c r="AR344" s="148"/>
      <c r="AS344" s="149"/>
      <c r="AT344" s="172"/>
      <c r="AU344" s="177"/>
      <c r="AV344" s="173"/>
      <c r="AW344" s="148"/>
      <c r="AX344" s="150"/>
      <c r="AY344" s="173"/>
      <c r="AZ344" s="373"/>
    </row>
    <row r="345" spans="1:52" ht="64.5" customHeight="1">
      <c r="A345" s="379"/>
      <c r="B345" s="370"/>
      <c r="C345" s="370"/>
      <c r="D345" s="179" t="s">
        <v>2</v>
      </c>
      <c r="E345" s="296">
        <f t="shared" si="669"/>
        <v>0</v>
      </c>
      <c r="F345" s="147">
        <f t="shared" si="658"/>
        <v>0</v>
      </c>
      <c r="G345" s="180"/>
      <c r="H345" s="168">
        <v>0</v>
      </c>
      <c r="I345" s="168">
        <v>0</v>
      </c>
      <c r="J345" s="168">
        <v>0</v>
      </c>
      <c r="K345" s="153"/>
      <c r="L345" s="153"/>
      <c r="M345" s="154"/>
      <c r="N345" s="153"/>
      <c r="O345" s="153"/>
      <c r="P345" s="181"/>
      <c r="Q345" s="153"/>
      <c r="R345" s="153"/>
      <c r="S345" s="154"/>
      <c r="T345" s="153"/>
      <c r="U345" s="153"/>
      <c r="V345" s="154"/>
      <c r="W345" s="153"/>
      <c r="X345" s="153"/>
      <c r="Y345" s="154"/>
      <c r="Z345" s="153"/>
      <c r="AA345" s="157"/>
      <c r="AB345" s="158"/>
      <c r="AC345" s="154"/>
      <c r="AD345" s="181"/>
      <c r="AE345" s="153"/>
      <c r="AF345" s="157"/>
      <c r="AG345" s="158"/>
      <c r="AH345" s="280"/>
      <c r="AI345" s="181"/>
      <c r="AJ345" s="153"/>
      <c r="AK345" s="157"/>
      <c r="AL345" s="158"/>
      <c r="AM345" s="280"/>
      <c r="AN345" s="181"/>
      <c r="AO345" s="160"/>
      <c r="AP345" s="154"/>
      <c r="AQ345" s="154"/>
      <c r="AR345" s="153"/>
      <c r="AS345" s="155"/>
      <c r="AT345" s="158"/>
      <c r="AU345" s="182"/>
      <c r="AV345" s="181"/>
      <c r="AW345" s="153"/>
      <c r="AX345" s="156"/>
      <c r="AY345" s="181"/>
      <c r="AZ345" s="373"/>
    </row>
    <row r="346" spans="1:52" ht="21.75" customHeight="1">
      <c r="A346" s="379"/>
      <c r="B346" s="370"/>
      <c r="C346" s="370"/>
      <c r="D346" s="321" t="s">
        <v>284</v>
      </c>
      <c r="E346" s="296">
        <f t="shared" ref="E346" si="670">H346+K346+N346+Q346+T346+W346+AB346+AG346+AL346+AO346+AT346+AW346</f>
        <v>153.66300000000001</v>
      </c>
      <c r="F346" s="147">
        <f t="shared" si="658"/>
        <v>0</v>
      </c>
      <c r="G346" s="168">
        <f>F346/E346*100</f>
        <v>0</v>
      </c>
      <c r="H346" s="168">
        <v>0</v>
      </c>
      <c r="I346" s="168">
        <v>0</v>
      </c>
      <c r="J346" s="168">
        <v>0</v>
      </c>
      <c r="K346" s="153">
        <v>0</v>
      </c>
      <c r="L346" s="153">
        <v>0</v>
      </c>
      <c r="M346" s="154"/>
      <c r="N346" s="153"/>
      <c r="O346" s="153"/>
      <c r="P346" s="181"/>
      <c r="Q346" s="153">
        <v>0</v>
      </c>
      <c r="R346" s="153">
        <v>0</v>
      </c>
      <c r="S346" s="168" t="e">
        <f>R346/Q346*100</f>
        <v>#DIV/0!</v>
      </c>
      <c r="T346" s="153"/>
      <c r="U346" s="153"/>
      <c r="V346" s="154"/>
      <c r="W346" s="153"/>
      <c r="X346" s="153"/>
      <c r="Y346" s="154"/>
      <c r="Z346" s="153"/>
      <c r="AA346" s="157"/>
      <c r="AB346" s="158"/>
      <c r="AC346" s="264"/>
      <c r="AD346" s="181" t="e">
        <f>AC346/Z346</f>
        <v>#DIV/0!</v>
      </c>
      <c r="AE346" s="153"/>
      <c r="AF346" s="157"/>
      <c r="AG346" s="158"/>
      <c r="AH346" s="280"/>
      <c r="AI346" s="181" t="e">
        <f>AH346/AE346</f>
        <v>#DIV/0!</v>
      </c>
      <c r="AJ346" s="153"/>
      <c r="AK346" s="157"/>
      <c r="AL346" s="158"/>
      <c r="AM346" s="280"/>
      <c r="AN346" s="181" t="e">
        <f>AM346/AJ346</f>
        <v>#DIV/0!</v>
      </c>
      <c r="AO346" s="153"/>
      <c r="AP346" s="182"/>
      <c r="AQ346" s="181"/>
      <c r="AR346" s="153">
        <v>0</v>
      </c>
      <c r="AS346" s="157"/>
      <c r="AT346" s="158"/>
      <c r="AU346" s="182"/>
      <c r="AV346" s="181"/>
      <c r="AW346" s="153">
        <v>153.66300000000001</v>
      </c>
      <c r="AX346" s="156"/>
      <c r="AY346" s="159"/>
      <c r="AZ346" s="373"/>
    </row>
    <row r="347" spans="1:52" ht="87.75" customHeight="1">
      <c r="A347" s="379"/>
      <c r="B347" s="370"/>
      <c r="C347" s="370"/>
      <c r="D347" s="321" t="s">
        <v>289</v>
      </c>
      <c r="E347" s="296">
        <f t="shared" ref="E347:E349" si="671">H347+K347+N347+Q347+T347+W347+Z347+AE347+AJ347+AO347+AR347+AW347</f>
        <v>0</v>
      </c>
      <c r="F347" s="147">
        <f t="shared" si="658"/>
        <v>0</v>
      </c>
      <c r="G347" s="152"/>
      <c r="H347" s="168">
        <v>0</v>
      </c>
      <c r="I347" s="168">
        <v>0</v>
      </c>
      <c r="J347" s="168">
        <v>0</v>
      </c>
      <c r="K347" s="162"/>
      <c r="L347" s="162"/>
      <c r="M347" s="161"/>
      <c r="N347" s="162"/>
      <c r="O347" s="162"/>
      <c r="P347" s="167"/>
      <c r="Q347" s="162"/>
      <c r="R347" s="162"/>
      <c r="S347" s="161"/>
      <c r="T347" s="162"/>
      <c r="U347" s="162"/>
      <c r="V347" s="161"/>
      <c r="W347" s="162"/>
      <c r="X347" s="162"/>
      <c r="Y347" s="161"/>
      <c r="Z347" s="162"/>
      <c r="AA347" s="164"/>
      <c r="AB347" s="165"/>
      <c r="AC347" s="161"/>
      <c r="AD347" s="167"/>
      <c r="AE347" s="162"/>
      <c r="AF347" s="164"/>
      <c r="AG347" s="165"/>
      <c r="AH347" s="282"/>
      <c r="AI347" s="167"/>
      <c r="AJ347" s="162"/>
      <c r="AK347" s="164"/>
      <c r="AL347" s="165"/>
      <c r="AM347" s="185"/>
      <c r="AN347" s="167"/>
      <c r="AO347" s="162"/>
      <c r="AP347" s="185"/>
      <c r="AQ347" s="167"/>
      <c r="AR347" s="162"/>
      <c r="AS347" s="166"/>
      <c r="AT347" s="165"/>
      <c r="AU347" s="185"/>
      <c r="AV347" s="167"/>
      <c r="AW347" s="153"/>
      <c r="AX347" s="163"/>
      <c r="AY347" s="167"/>
      <c r="AZ347" s="373"/>
    </row>
    <row r="348" spans="1:52" ht="21.75" customHeight="1">
      <c r="A348" s="379"/>
      <c r="B348" s="370"/>
      <c r="C348" s="370"/>
      <c r="D348" s="321" t="s">
        <v>285</v>
      </c>
      <c r="E348" s="296">
        <f t="shared" si="671"/>
        <v>0</v>
      </c>
      <c r="F348" s="147">
        <f t="shared" si="658"/>
        <v>0</v>
      </c>
      <c r="G348" s="152"/>
      <c r="H348" s="168">
        <v>0</v>
      </c>
      <c r="I348" s="168">
        <v>0</v>
      </c>
      <c r="J348" s="168">
        <v>0</v>
      </c>
      <c r="K348" s="162"/>
      <c r="L348" s="162"/>
      <c r="M348" s="161"/>
      <c r="N348" s="162"/>
      <c r="O348" s="162"/>
      <c r="P348" s="167"/>
      <c r="Q348" s="162"/>
      <c r="R348" s="162"/>
      <c r="S348" s="161"/>
      <c r="T348" s="162"/>
      <c r="U348" s="162"/>
      <c r="V348" s="161"/>
      <c r="W348" s="162"/>
      <c r="X348" s="162"/>
      <c r="Y348" s="161"/>
      <c r="Z348" s="162"/>
      <c r="AA348" s="164"/>
      <c r="AB348" s="165"/>
      <c r="AC348" s="161"/>
      <c r="AD348" s="167"/>
      <c r="AE348" s="162"/>
      <c r="AF348" s="164"/>
      <c r="AG348" s="165"/>
      <c r="AH348" s="282"/>
      <c r="AI348" s="167"/>
      <c r="AJ348" s="162"/>
      <c r="AK348" s="164"/>
      <c r="AL348" s="165"/>
      <c r="AM348" s="185"/>
      <c r="AN348" s="167"/>
      <c r="AO348" s="162"/>
      <c r="AP348" s="185"/>
      <c r="AQ348" s="167"/>
      <c r="AR348" s="162"/>
      <c r="AS348" s="166"/>
      <c r="AT348" s="165"/>
      <c r="AU348" s="185"/>
      <c r="AV348" s="167"/>
      <c r="AW348" s="162"/>
      <c r="AX348" s="163"/>
      <c r="AY348" s="167"/>
      <c r="AZ348" s="373"/>
    </row>
    <row r="349" spans="1:52" ht="33.75" customHeight="1">
      <c r="A349" s="380"/>
      <c r="B349" s="371"/>
      <c r="C349" s="371"/>
      <c r="D349" s="169" t="s">
        <v>43</v>
      </c>
      <c r="E349" s="296">
        <f t="shared" si="671"/>
        <v>0</v>
      </c>
      <c r="F349" s="147">
        <f t="shared" si="658"/>
        <v>0</v>
      </c>
      <c r="G349" s="170"/>
      <c r="H349" s="168">
        <v>0</v>
      </c>
      <c r="I349" s="168">
        <v>0</v>
      </c>
      <c r="J349" s="168">
        <v>0</v>
      </c>
      <c r="K349" s="148"/>
      <c r="L349" s="148"/>
      <c r="M349" s="171"/>
      <c r="N349" s="148"/>
      <c r="O349" s="148"/>
      <c r="P349" s="173"/>
      <c r="Q349" s="148"/>
      <c r="R349" s="148"/>
      <c r="S349" s="171"/>
      <c r="T349" s="148"/>
      <c r="U349" s="148"/>
      <c r="V349" s="171"/>
      <c r="W349" s="148"/>
      <c r="X349" s="148"/>
      <c r="Y349" s="171"/>
      <c r="Z349" s="148"/>
      <c r="AA349" s="151"/>
      <c r="AB349" s="172"/>
      <c r="AC349" s="171"/>
      <c r="AD349" s="173"/>
      <c r="AE349" s="148"/>
      <c r="AF349" s="151"/>
      <c r="AG349" s="172"/>
      <c r="AH349" s="281"/>
      <c r="AI349" s="173"/>
      <c r="AJ349" s="148"/>
      <c r="AK349" s="151"/>
      <c r="AL349" s="172"/>
      <c r="AM349" s="177"/>
      <c r="AN349" s="173"/>
      <c r="AO349" s="148"/>
      <c r="AP349" s="177"/>
      <c r="AQ349" s="173"/>
      <c r="AR349" s="148"/>
      <c r="AS349" s="149"/>
      <c r="AT349" s="172"/>
      <c r="AU349" s="177"/>
      <c r="AV349" s="173"/>
      <c r="AW349" s="148"/>
      <c r="AX349" s="148"/>
      <c r="AY349" s="173"/>
      <c r="AZ349" s="374"/>
    </row>
    <row r="350" spans="1:52" ht="18.75" customHeight="1">
      <c r="A350" s="378" t="s">
        <v>335</v>
      </c>
      <c r="B350" s="369" t="s">
        <v>448</v>
      </c>
      <c r="C350" s="369" t="s">
        <v>307</v>
      </c>
      <c r="D350" s="174" t="s">
        <v>41</v>
      </c>
      <c r="E350" s="296">
        <f>E351+E352+E353</f>
        <v>295.83800000000002</v>
      </c>
      <c r="F350" s="147">
        <f t="shared" ref="F350:F356" si="672">I350+L350+O350+R350+U350+X350+AC350+AH350+AM350+AP350+AU350+AX350</f>
        <v>0</v>
      </c>
      <c r="G350" s="175">
        <f>F350/E350</f>
        <v>0</v>
      </c>
      <c r="H350" s="168">
        <v>0</v>
      </c>
      <c r="I350" s="168">
        <v>0</v>
      </c>
      <c r="J350" s="168">
        <v>0</v>
      </c>
      <c r="K350" s="168">
        <f t="shared" ref="K350:L350" si="673">K351+K352+K353+K355+K356</f>
        <v>0</v>
      </c>
      <c r="L350" s="168">
        <f t="shared" si="673"/>
        <v>0</v>
      </c>
      <c r="M350" s="168"/>
      <c r="N350" s="168"/>
      <c r="O350" s="168"/>
      <c r="P350" s="168"/>
      <c r="Q350" s="168">
        <f t="shared" ref="Q350:R350" si="674">Q351+Q352+Q353+Q355+Q356</f>
        <v>0</v>
      </c>
      <c r="R350" s="168">
        <f t="shared" si="674"/>
        <v>0</v>
      </c>
      <c r="S350" s="168" t="e">
        <f>R350/Q350*100</f>
        <v>#DIV/0!</v>
      </c>
      <c r="T350" s="168">
        <f t="shared" ref="T350:U350" si="675">T351+T352+T353+T355+T356</f>
        <v>0</v>
      </c>
      <c r="U350" s="168">
        <f t="shared" si="675"/>
        <v>0</v>
      </c>
      <c r="V350" s="168"/>
      <c r="W350" s="168">
        <f t="shared" ref="W350:X350" si="676">W351+W352+W353+W355+W356</f>
        <v>0</v>
      </c>
      <c r="X350" s="168">
        <f t="shared" si="676"/>
        <v>0</v>
      </c>
      <c r="Y350" s="168"/>
      <c r="Z350" s="168">
        <f t="shared" ref="Z350:AC350" si="677">Z351+Z352+Z353+Z355+Z356</f>
        <v>0</v>
      </c>
      <c r="AA350" s="168">
        <f t="shared" si="677"/>
        <v>0</v>
      </c>
      <c r="AB350" s="168">
        <f t="shared" si="677"/>
        <v>0</v>
      </c>
      <c r="AC350" s="168">
        <f t="shared" si="677"/>
        <v>0</v>
      </c>
      <c r="AD350" s="210" t="e">
        <f>AC350/Z350</f>
        <v>#DIV/0!</v>
      </c>
      <c r="AE350" s="168">
        <f t="shared" ref="AE350:AH350" si="678">AE351+AE352+AE353+AE355+AE356</f>
        <v>0</v>
      </c>
      <c r="AF350" s="168">
        <f t="shared" si="678"/>
        <v>0</v>
      </c>
      <c r="AG350" s="168">
        <f t="shared" si="678"/>
        <v>0</v>
      </c>
      <c r="AH350" s="219">
        <f t="shared" si="678"/>
        <v>0</v>
      </c>
      <c r="AI350" s="210" t="e">
        <f>AH350/AE350</f>
        <v>#DIV/0!</v>
      </c>
      <c r="AJ350" s="168">
        <f t="shared" ref="AJ350:AM350" si="679">AJ351+AJ352+AJ353+AJ355+AJ356</f>
        <v>0</v>
      </c>
      <c r="AK350" s="168">
        <f t="shared" si="679"/>
        <v>0</v>
      </c>
      <c r="AL350" s="168">
        <f t="shared" si="679"/>
        <v>0</v>
      </c>
      <c r="AM350" s="219">
        <f t="shared" si="679"/>
        <v>0</v>
      </c>
      <c r="AN350" s="210" t="e">
        <f>AM350/AJ350</f>
        <v>#DIV/0!</v>
      </c>
      <c r="AO350" s="168">
        <f t="shared" ref="AO350:AP350" si="680">AO351+AO352+AO353+AO355+AO356</f>
        <v>0</v>
      </c>
      <c r="AP350" s="168">
        <f t="shared" si="680"/>
        <v>0</v>
      </c>
      <c r="AQ350" s="168"/>
      <c r="AR350" s="168">
        <f t="shared" ref="AR350:AU350" si="681">AR351+AR352+AR353+AR355+AR356</f>
        <v>0</v>
      </c>
      <c r="AS350" s="168">
        <f t="shared" si="681"/>
        <v>0</v>
      </c>
      <c r="AT350" s="168">
        <f t="shared" si="681"/>
        <v>0</v>
      </c>
      <c r="AU350" s="168">
        <f t="shared" si="681"/>
        <v>0</v>
      </c>
      <c r="AV350" s="168"/>
      <c r="AW350" s="168">
        <f t="shared" ref="AW350:AX350" si="682">AW351+AW352+AW353+AW355+AW356</f>
        <v>295.83800000000002</v>
      </c>
      <c r="AX350" s="168">
        <f t="shared" si="682"/>
        <v>0</v>
      </c>
      <c r="AY350" s="168"/>
      <c r="AZ350" s="372"/>
    </row>
    <row r="351" spans="1:52" ht="31.2">
      <c r="A351" s="379"/>
      <c r="B351" s="370"/>
      <c r="C351" s="370"/>
      <c r="D351" s="176" t="s">
        <v>37</v>
      </c>
      <c r="E351" s="296">
        <f t="shared" ref="E351:E352" si="683">H351+K351+N351+Q351+T351+W351+Z351+AE351+AJ351+AO351+AR351+AW351</f>
        <v>0</v>
      </c>
      <c r="F351" s="147">
        <f t="shared" si="672"/>
        <v>0</v>
      </c>
      <c r="G351" s="170"/>
      <c r="H351" s="168">
        <v>0</v>
      </c>
      <c r="I351" s="168">
        <v>0</v>
      </c>
      <c r="J351" s="168">
        <v>0</v>
      </c>
      <c r="K351" s="148"/>
      <c r="L351" s="148"/>
      <c r="M351" s="171"/>
      <c r="N351" s="148"/>
      <c r="O351" s="148"/>
      <c r="P351" s="173"/>
      <c r="Q351" s="148"/>
      <c r="R351" s="148"/>
      <c r="S351" s="171"/>
      <c r="T351" s="148"/>
      <c r="U351" s="148"/>
      <c r="V351" s="171"/>
      <c r="W351" s="148"/>
      <c r="X351" s="148"/>
      <c r="Y351" s="171"/>
      <c r="Z351" s="148"/>
      <c r="AA351" s="151"/>
      <c r="AB351" s="172"/>
      <c r="AC351" s="171"/>
      <c r="AD351" s="173"/>
      <c r="AE351" s="148"/>
      <c r="AF351" s="151"/>
      <c r="AG351" s="172"/>
      <c r="AH351" s="281"/>
      <c r="AI351" s="173"/>
      <c r="AJ351" s="148"/>
      <c r="AK351" s="151"/>
      <c r="AL351" s="172"/>
      <c r="AM351" s="281"/>
      <c r="AN351" s="173"/>
      <c r="AO351" s="178"/>
      <c r="AP351" s="148"/>
      <c r="AQ351" s="148"/>
      <c r="AR351" s="148"/>
      <c r="AS351" s="149"/>
      <c r="AT351" s="172"/>
      <c r="AU351" s="177"/>
      <c r="AV351" s="173"/>
      <c r="AW351" s="148"/>
      <c r="AX351" s="150"/>
      <c r="AY351" s="173"/>
      <c r="AZ351" s="373"/>
    </row>
    <row r="352" spans="1:52" ht="64.5" customHeight="1">
      <c r="A352" s="379"/>
      <c r="B352" s="370"/>
      <c r="C352" s="370"/>
      <c r="D352" s="179" t="s">
        <v>2</v>
      </c>
      <c r="E352" s="296">
        <f t="shared" si="683"/>
        <v>0</v>
      </c>
      <c r="F352" s="147">
        <f t="shared" si="672"/>
        <v>0</v>
      </c>
      <c r="G352" s="180"/>
      <c r="H352" s="168">
        <v>0</v>
      </c>
      <c r="I352" s="168">
        <v>0</v>
      </c>
      <c r="J352" s="168">
        <v>0</v>
      </c>
      <c r="K352" s="153"/>
      <c r="L352" s="153"/>
      <c r="M352" s="154"/>
      <c r="N352" s="153"/>
      <c r="O352" s="153"/>
      <c r="P352" s="181"/>
      <c r="Q352" s="153"/>
      <c r="R352" s="153"/>
      <c r="S352" s="154"/>
      <c r="T352" s="153"/>
      <c r="U352" s="153"/>
      <c r="V352" s="154"/>
      <c r="W352" s="153"/>
      <c r="X352" s="153"/>
      <c r="Y352" s="154"/>
      <c r="Z352" s="153"/>
      <c r="AA352" s="157"/>
      <c r="AB352" s="158"/>
      <c r="AC352" s="154"/>
      <c r="AD352" s="181"/>
      <c r="AE352" s="153"/>
      <c r="AF352" s="157"/>
      <c r="AG352" s="158"/>
      <c r="AH352" s="280"/>
      <c r="AI352" s="181"/>
      <c r="AJ352" s="153"/>
      <c r="AK352" s="157"/>
      <c r="AL352" s="158"/>
      <c r="AM352" s="280"/>
      <c r="AN352" s="181"/>
      <c r="AO352" s="160"/>
      <c r="AP352" s="154"/>
      <c r="AQ352" s="154"/>
      <c r="AR352" s="153"/>
      <c r="AS352" s="155"/>
      <c r="AT352" s="158"/>
      <c r="AU352" s="182"/>
      <c r="AV352" s="181"/>
      <c r="AW352" s="153"/>
      <c r="AX352" s="156"/>
      <c r="AY352" s="181"/>
      <c r="AZ352" s="373"/>
    </row>
    <row r="353" spans="1:52" ht="21.75" customHeight="1">
      <c r="A353" s="379"/>
      <c r="B353" s="370"/>
      <c r="C353" s="370"/>
      <c r="D353" s="321" t="s">
        <v>284</v>
      </c>
      <c r="E353" s="296">
        <f t="shared" ref="E353" si="684">H353+K353+N353+Q353+T353+W353+AB353+AG353+AL353+AO353+AT353+AW353</f>
        <v>295.83800000000002</v>
      </c>
      <c r="F353" s="147">
        <f t="shared" si="672"/>
        <v>0</v>
      </c>
      <c r="G353" s="168">
        <f>F353/E353*100</f>
        <v>0</v>
      </c>
      <c r="H353" s="168">
        <v>0</v>
      </c>
      <c r="I353" s="168">
        <v>0</v>
      </c>
      <c r="J353" s="168">
        <v>0</v>
      </c>
      <c r="K353" s="153">
        <v>0</v>
      </c>
      <c r="L353" s="153">
        <v>0</v>
      </c>
      <c r="M353" s="154"/>
      <c r="N353" s="153"/>
      <c r="O353" s="153"/>
      <c r="P353" s="181"/>
      <c r="Q353" s="153">
        <v>0</v>
      </c>
      <c r="R353" s="153">
        <v>0</v>
      </c>
      <c r="S353" s="168" t="e">
        <f>R353/Q353*100</f>
        <v>#DIV/0!</v>
      </c>
      <c r="T353" s="153"/>
      <c r="U353" s="153"/>
      <c r="V353" s="154"/>
      <c r="W353" s="153"/>
      <c r="X353" s="153"/>
      <c r="Y353" s="154"/>
      <c r="Z353" s="153"/>
      <c r="AA353" s="157"/>
      <c r="AB353" s="158"/>
      <c r="AC353" s="264"/>
      <c r="AD353" s="181" t="e">
        <f>AC353/Z353</f>
        <v>#DIV/0!</v>
      </c>
      <c r="AE353" s="153"/>
      <c r="AF353" s="157"/>
      <c r="AG353" s="158"/>
      <c r="AH353" s="280"/>
      <c r="AI353" s="181" t="e">
        <f>AH353/AE353</f>
        <v>#DIV/0!</v>
      </c>
      <c r="AJ353" s="153"/>
      <c r="AK353" s="157"/>
      <c r="AL353" s="158"/>
      <c r="AM353" s="280"/>
      <c r="AN353" s="181" t="e">
        <f>AM353/AJ353</f>
        <v>#DIV/0!</v>
      </c>
      <c r="AO353" s="153"/>
      <c r="AP353" s="182"/>
      <c r="AQ353" s="181"/>
      <c r="AR353" s="153">
        <v>0</v>
      </c>
      <c r="AS353" s="157"/>
      <c r="AT353" s="158"/>
      <c r="AU353" s="182"/>
      <c r="AV353" s="181"/>
      <c r="AW353" s="153">
        <v>295.83800000000002</v>
      </c>
      <c r="AX353" s="156"/>
      <c r="AY353" s="159"/>
      <c r="AZ353" s="373"/>
    </row>
    <row r="354" spans="1:52" ht="87.75" customHeight="1">
      <c r="A354" s="379"/>
      <c r="B354" s="370"/>
      <c r="C354" s="370"/>
      <c r="D354" s="321" t="s">
        <v>289</v>
      </c>
      <c r="E354" s="296">
        <f t="shared" ref="E354:E356" si="685">H354+K354+N354+Q354+T354+W354+Z354+AE354+AJ354+AO354+AR354+AW354</f>
        <v>0</v>
      </c>
      <c r="F354" s="147">
        <f t="shared" si="672"/>
        <v>0</v>
      </c>
      <c r="G354" s="152"/>
      <c r="H354" s="168">
        <v>0</v>
      </c>
      <c r="I354" s="168">
        <v>0</v>
      </c>
      <c r="J354" s="168">
        <v>0</v>
      </c>
      <c r="K354" s="162"/>
      <c r="L354" s="162"/>
      <c r="M354" s="161"/>
      <c r="N354" s="162"/>
      <c r="O354" s="162"/>
      <c r="P354" s="167"/>
      <c r="Q354" s="162"/>
      <c r="R354" s="162"/>
      <c r="S354" s="161"/>
      <c r="T354" s="162"/>
      <c r="U354" s="162"/>
      <c r="V354" s="161"/>
      <c r="W354" s="162"/>
      <c r="X354" s="162"/>
      <c r="Y354" s="161"/>
      <c r="Z354" s="162"/>
      <c r="AA354" s="164"/>
      <c r="AB354" s="165"/>
      <c r="AC354" s="161"/>
      <c r="AD354" s="167"/>
      <c r="AE354" s="162"/>
      <c r="AF354" s="164"/>
      <c r="AG354" s="165"/>
      <c r="AH354" s="282"/>
      <c r="AI354" s="167"/>
      <c r="AJ354" s="162"/>
      <c r="AK354" s="164"/>
      <c r="AL354" s="165"/>
      <c r="AM354" s="185"/>
      <c r="AN354" s="167"/>
      <c r="AO354" s="162"/>
      <c r="AP354" s="185"/>
      <c r="AQ354" s="167"/>
      <c r="AR354" s="162"/>
      <c r="AS354" s="166"/>
      <c r="AT354" s="165"/>
      <c r="AU354" s="185"/>
      <c r="AV354" s="167"/>
      <c r="AW354" s="153"/>
      <c r="AX354" s="163"/>
      <c r="AY354" s="167"/>
      <c r="AZ354" s="373"/>
    </row>
    <row r="355" spans="1:52" ht="21.75" customHeight="1">
      <c r="A355" s="379"/>
      <c r="B355" s="370"/>
      <c r="C355" s="370"/>
      <c r="D355" s="321" t="s">
        <v>285</v>
      </c>
      <c r="E355" s="296">
        <f t="shared" si="685"/>
        <v>0</v>
      </c>
      <c r="F355" s="147">
        <f t="shared" si="672"/>
        <v>0</v>
      </c>
      <c r="G355" s="152"/>
      <c r="H355" s="168">
        <v>0</v>
      </c>
      <c r="I355" s="168">
        <v>0</v>
      </c>
      <c r="J355" s="168">
        <v>0</v>
      </c>
      <c r="K355" s="162"/>
      <c r="L355" s="162"/>
      <c r="M355" s="161"/>
      <c r="N355" s="162"/>
      <c r="O355" s="162"/>
      <c r="P355" s="167"/>
      <c r="Q355" s="162"/>
      <c r="R355" s="162"/>
      <c r="S355" s="161"/>
      <c r="T355" s="162"/>
      <c r="U355" s="162"/>
      <c r="V355" s="161"/>
      <c r="W355" s="162"/>
      <c r="X355" s="162"/>
      <c r="Y355" s="161"/>
      <c r="Z355" s="162"/>
      <c r="AA355" s="164"/>
      <c r="AB355" s="165"/>
      <c r="AC355" s="161"/>
      <c r="AD355" s="167"/>
      <c r="AE355" s="162"/>
      <c r="AF355" s="164"/>
      <c r="AG355" s="165"/>
      <c r="AH355" s="282"/>
      <c r="AI355" s="167"/>
      <c r="AJ355" s="162"/>
      <c r="AK355" s="164"/>
      <c r="AL355" s="165"/>
      <c r="AM355" s="185"/>
      <c r="AN355" s="167"/>
      <c r="AO355" s="162"/>
      <c r="AP355" s="185"/>
      <c r="AQ355" s="167"/>
      <c r="AR355" s="162"/>
      <c r="AS355" s="166"/>
      <c r="AT355" s="165"/>
      <c r="AU355" s="185"/>
      <c r="AV355" s="167"/>
      <c r="AW355" s="162"/>
      <c r="AX355" s="163"/>
      <c r="AY355" s="167"/>
      <c r="AZ355" s="373"/>
    </row>
    <row r="356" spans="1:52" ht="33.75" customHeight="1">
      <c r="A356" s="380"/>
      <c r="B356" s="371"/>
      <c r="C356" s="371"/>
      <c r="D356" s="169" t="s">
        <v>43</v>
      </c>
      <c r="E356" s="296">
        <f t="shared" si="685"/>
        <v>0</v>
      </c>
      <c r="F356" s="147">
        <f t="shared" si="672"/>
        <v>0</v>
      </c>
      <c r="G356" s="170"/>
      <c r="H356" s="168">
        <v>0</v>
      </c>
      <c r="I356" s="168">
        <v>0</v>
      </c>
      <c r="J356" s="168">
        <v>0</v>
      </c>
      <c r="K356" s="148"/>
      <c r="L356" s="148"/>
      <c r="M356" s="171"/>
      <c r="N356" s="148"/>
      <c r="O356" s="148"/>
      <c r="P356" s="173"/>
      <c r="Q356" s="148"/>
      <c r="R356" s="148"/>
      <c r="S356" s="171"/>
      <c r="T356" s="148"/>
      <c r="U356" s="148"/>
      <c r="V356" s="171"/>
      <c r="W356" s="148"/>
      <c r="X356" s="148"/>
      <c r="Y356" s="171"/>
      <c r="Z356" s="148"/>
      <c r="AA356" s="151"/>
      <c r="AB356" s="172"/>
      <c r="AC356" s="171"/>
      <c r="AD356" s="173"/>
      <c r="AE356" s="148"/>
      <c r="AF356" s="151"/>
      <c r="AG356" s="172"/>
      <c r="AH356" s="281"/>
      <c r="AI356" s="173"/>
      <c r="AJ356" s="148"/>
      <c r="AK356" s="151"/>
      <c r="AL356" s="172"/>
      <c r="AM356" s="177"/>
      <c r="AN356" s="173"/>
      <c r="AO356" s="148"/>
      <c r="AP356" s="177"/>
      <c r="AQ356" s="173"/>
      <c r="AR356" s="148"/>
      <c r="AS356" s="149"/>
      <c r="AT356" s="172"/>
      <c r="AU356" s="177"/>
      <c r="AV356" s="173"/>
      <c r="AW356" s="148"/>
      <c r="AX356" s="148"/>
      <c r="AY356" s="173"/>
      <c r="AZ356" s="374"/>
    </row>
    <row r="357" spans="1:52" ht="18.75" customHeight="1">
      <c r="A357" s="378" t="s">
        <v>458</v>
      </c>
      <c r="B357" s="369" t="s">
        <v>449</v>
      </c>
      <c r="C357" s="369" t="s">
        <v>307</v>
      </c>
      <c r="D357" s="174" t="s">
        <v>41</v>
      </c>
      <c r="E357" s="296">
        <f>E358+E359+E360</f>
        <v>435.20600000000002</v>
      </c>
      <c r="F357" s="147">
        <f t="shared" ref="F357:F370" si="686">I357+L357+O357+R357+U357+X357+AC357+AH357+AM357+AP357+AU357+AX357</f>
        <v>0</v>
      </c>
      <c r="G357" s="175">
        <f>F357/E357</f>
        <v>0</v>
      </c>
      <c r="H357" s="168">
        <v>0</v>
      </c>
      <c r="I357" s="168">
        <v>0</v>
      </c>
      <c r="J357" s="168">
        <v>0</v>
      </c>
      <c r="K357" s="168">
        <f t="shared" ref="K357:L357" si="687">K358+K359+K360+K362+K363</f>
        <v>0</v>
      </c>
      <c r="L357" s="168">
        <f t="shared" si="687"/>
        <v>0</v>
      </c>
      <c r="M357" s="168"/>
      <c r="N357" s="168"/>
      <c r="O357" s="168"/>
      <c r="P357" s="168"/>
      <c r="Q357" s="168">
        <f t="shared" ref="Q357:R357" si="688">Q358+Q359+Q360+Q362+Q363</f>
        <v>0</v>
      </c>
      <c r="R357" s="168">
        <f t="shared" si="688"/>
        <v>0</v>
      </c>
      <c r="S357" s="168" t="e">
        <f>R357/Q357*100</f>
        <v>#DIV/0!</v>
      </c>
      <c r="T357" s="168">
        <f t="shared" ref="T357:U357" si="689">T358+T359+T360+T362+T363</f>
        <v>0</v>
      </c>
      <c r="U357" s="168">
        <f t="shared" si="689"/>
        <v>0</v>
      </c>
      <c r="V357" s="168"/>
      <c r="W357" s="168">
        <f t="shared" ref="W357:X357" si="690">W358+W359+W360+W362+W363</f>
        <v>0</v>
      </c>
      <c r="X357" s="168">
        <f t="shared" si="690"/>
        <v>0</v>
      </c>
      <c r="Y357" s="168"/>
      <c r="Z357" s="168">
        <f t="shared" ref="Z357:AC357" si="691">Z358+Z359+Z360+Z362+Z363</f>
        <v>0</v>
      </c>
      <c r="AA357" s="168">
        <f t="shared" si="691"/>
        <v>0</v>
      </c>
      <c r="AB357" s="168">
        <f t="shared" si="691"/>
        <v>0</v>
      </c>
      <c r="AC357" s="168">
        <f t="shared" si="691"/>
        <v>0</v>
      </c>
      <c r="AD357" s="210" t="e">
        <f>AC357/Z357</f>
        <v>#DIV/0!</v>
      </c>
      <c r="AE357" s="168">
        <f t="shared" ref="AE357:AH357" si="692">AE358+AE359+AE360+AE362+AE363</f>
        <v>0</v>
      </c>
      <c r="AF357" s="168">
        <f t="shared" si="692"/>
        <v>0</v>
      </c>
      <c r="AG357" s="168">
        <f t="shared" si="692"/>
        <v>0</v>
      </c>
      <c r="AH357" s="219">
        <f t="shared" si="692"/>
        <v>0</v>
      </c>
      <c r="AI357" s="210" t="e">
        <f>AH357/AE357</f>
        <v>#DIV/0!</v>
      </c>
      <c r="AJ357" s="168">
        <f t="shared" ref="AJ357:AM357" si="693">AJ358+AJ359+AJ360+AJ362+AJ363</f>
        <v>0</v>
      </c>
      <c r="AK357" s="168">
        <f t="shared" si="693"/>
        <v>0</v>
      </c>
      <c r="AL357" s="168">
        <f t="shared" si="693"/>
        <v>0</v>
      </c>
      <c r="AM357" s="219">
        <f t="shared" si="693"/>
        <v>0</v>
      </c>
      <c r="AN357" s="210" t="e">
        <f>AM357/AJ357</f>
        <v>#DIV/0!</v>
      </c>
      <c r="AO357" s="168">
        <f t="shared" ref="AO357:AP357" si="694">AO358+AO359+AO360+AO362+AO363</f>
        <v>0</v>
      </c>
      <c r="AP357" s="168">
        <f t="shared" si="694"/>
        <v>0</v>
      </c>
      <c r="AQ357" s="168"/>
      <c r="AR357" s="168">
        <f t="shared" ref="AR357:AU357" si="695">AR358+AR359+AR360+AR362+AR363</f>
        <v>0</v>
      </c>
      <c r="AS357" s="168">
        <f t="shared" si="695"/>
        <v>0</v>
      </c>
      <c r="AT357" s="168">
        <f t="shared" si="695"/>
        <v>0</v>
      </c>
      <c r="AU357" s="168">
        <f t="shared" si="695"/>
        <v>0</v>
      </c>
      <c r="AV357" s="168"/>
      <c r="AW357" s="168">
        <f t="shared" ref="AW357:AX357" si="696">AW358+AW359+AW360+AW362+AW363</f>
        <v>435.20600000000002</v>
      </c>
      <c r="AX357" s="168">
        <f t="shared" si="696"/>
        <v>0</v>
      </c>
      <c r="AY357" s="168"/>
      <c r="AZ357" s="372"/>
    </row>
    <row r="358" spans="1:52" ht="31.2">
      <c r="A358" s="379"/>
      <c r="B358" s="370"/>
      <c r="C358" s="370"/>
      <c r="D358" s="176" t="s">
        <v>37</v>
      </c>
      <c r="E358" s="296">
        <f t="shared" ref="E358:E359" si="697">H358+K358+N358+Q358+T358+W358+Z358+AE358+AJ358+AO358+AR358+AW358</f>
        <v>0</v>
      </c>
      <c r="F358" s="147">
        <f t="shared" si="686"/>
        <v>0</v>
      </c>
      <c r="G358" s="170"/>
      <c r="H358" s="168">
        <v>0</v>
      </c>
      <c r="I358" s="168">
        <v>0</v>
      </c>
      <c r="J358" s="168">
        <v>0</v>
      </c>
      <c r="K358" s="148"/>
      <c r="L358" s="148"/>
      <c r="M358" s="171"/>
      <c r="N358" s="148"/>
      <c r="O358" s="148"/>
      <c r="P358" s="173"/>
      <c r="Q358" s="148"/>
      <c r="R358" s="148"/>
      <c r="S358" s="171"/>
      <c r="T358" s="148"/>
      <c r="U358" s="148"/>
      <c r="V358" s="171"/>
      <c r="W358" s="148"/>
      <c r="X358" s="148"/>
      <c r="Y358" s="171"/>
      <c r="Z358" s="148"/>
      <c r="AA358" s="151"/>
      <c r="AB358" s="172"/>
      <c r="AC358" s="171"/>
      <c r="AD358" s="173"/>
      <c r="AE358" s="148"/>
      <c r="AF358" s="151"/>
      <c r="AG358" s="172"/>
      <c r="AH358" s="281"/>
      <c r="AI358" s="173"/>
      <c r="AJ358" s="148"/>
      <c r="AK358" s="151"/>
      <c r="AL358" s="172"/>
      <c r="AM358" s="281"/>
      <c r="AN358" s="173"/>
      <c r="AO358" s="178"/>
      <c r="AP358" s="148"/>
      <c r="AQ358" s="148"/>
      <c r="AR358" s="148"/>
      <c r="AS358" s="149"/>
      <c r="AT358" s="172"/>
      <c r="AU358" s="177"/>
      <c r="AV358" s="173"/>
      <c r="AW358" s="148"/>
      <c r="AX358" s="150"/>
      <c r="AY358" s="173"/>
      <c r="AZ358" s="373"/>
    </row>
    <row r="359" spans="1:52" ht="64.5" customHeight="1">
      <c r="A359" s="379"/>
      <c r="B359" s="370"/>
      <c r="C359" s="370"/>
      <c r="D359" s="179" t="s">
        <v>2</v>
      </c>
      <c r="E359" s="296">
        <f t="shared" si="697"/>
        <v>0</v>
      </c>
      <c r="F359" s="147">
        <f t="shared" si="686"/>
        <v>0</v>
      </c>
      <c r="G359" s="180"/>
      <c r="H359" s="168">
        <v>0</v>
      </c>
      <c r="I359" s="168">
        <v>0</v>
      </c>
      <c r="J359" s="168">
        <v>0</v>
      </c>
      <c r="K359" s="153"/>
      <c r="L359" s="153"/>
      <c r="M359" s="154"/>
      <c r="N359" s="153"/>
      <c r="O359" s="153"/>
      <c r="P359" s="181"/>
      <c r="Q359" s="153"/>
      <c r="R359" s="153"/>
      <c r="S359" s="154"/>
      <c r="T359" s="153"/>
      <c r="U359" s="153"/>
      <c r="V359" s="154"/>
      <c r="W359" s="153"/>
      <c r="X359" s="153"/>
      <c r="Y359" s="154"/>
      <c r="Z359" s="153"/>
      <c r="AA359" s="157"/>
      <c r="AB359" s="158"/>
      <c r="AC359" s="154"/>
      <c r="AD359" s="181"/>
      <c r="AE359" s="153"/>
      <c r="AF359" s="157"/>
      <c r="AG359" s="158"/>
      <c r="AH359" s="280"/>
      <c r="AI359" s="181"/>
      <c r="AJ359" s="153"/>
      <c r="AK359" s="157"/>
      <c r="AL359" s="158"/>
      <c r="AM359" s="280"/>
      <c r="AN359" s="181"/>
      <c r="AO359" s="160"/>
      <c r="AP359" s="154"/>
      <c r="AQ359" s="154"/>
      <c r="AR359" s="153"/>
      <c r="AS359" s="155"/>
      <c r="AT359" s="158"/>
      <c r="AU359" s="182"/>
      <c r="AV359" s="181"/>
      <c r="AW359" s="153"/>
      <c r="AX359" s="156"/>
      <c r="AY359" s="181"/>
      <c r="AZ359" s="373"/>
    </row>
    <row r="360" spans="1:52" ht="21.75" customHeight="1">
      <c r="A360" s="379"/>
      <c r="B360" s="370"/>
      <c r="C360" s="370"/>
      <c r="D360" s="321" t="s">
        <v>284</v>
      </c>
      <c r="E360" s="296">
        <f t="shared" ref="E360" si="698">H360+K360+N360+Q360+T360+W360+AB360+AG360+AL360+AO360+AT360+AW360</f>
        <v>435.20600000000002</v>
      </c>
      <c r="F360" s="147">
        <f t="shared" si="686"/>
        <v>0</v>
      </c>
      <c r="G360" s="168">
        <f>F360/E360*100</f>
        <v>0</v>
      </c>
      <c r="H360" s="168">
        <v>0</v>
      </c>
      <c r="I360" s="168">
        <v>0</v>
      </c>
      <c r="J360" s="168">
        <v>0</v>
      </c>
      <c r="K360" s="153">
        <v>0</v>
      </c>
      <c r="L360" s="153">
        <v>0</v>
      </c>
      <c r="M360" s="154"/>
      <c r="N360" s="153"/>
      <c r="O360" s="153"/>
      <c r="P360" s="181"/>
      <c r="Q360" s="153">
        <v>0</v>
      </c>
      <c r="R360" s="153">
        <v>0</v>
      </c>
      <c r="S360" s="168" t="e">
        <f>R360/Q360*100</f>
        <v>#DIV/0!</v>
      </c>
      <c r="T360" s="153"/>
      <c r="U360" s="153"/>
      <c r="V360" s="154"/>
      <c r="W360" s="153"/>
      <c r="X360" s="153"/>
      <c r="Y360" s="154"/>
      <c r="Z360" s="153"/>
      <c r="AA360" s="157"/>
      <c r="AB360" s="158"/>
      <c r="AC360" s="264"/>
      <c r="AD360" s="181" t="e">
        <f>AC360/Z360</f>
        <v>#DIV/0!</v>
      </c>
      <c r="AE360" s="153"/>
      <c r="AF360" s="157"/>
      <c r="AG360" s="158"/>
      <c r="AH360" s="280"/>
      <c r="AI360" s="181" t="e">
        <f>AH360/AE360</f>
        <v>#DIV/0!</v>
      </c>
      <c r="AJ360" s="153"/>
      <c r="AK360" s="157"/>
      <c r="AL360" s="158"/>
      <c r="AM360" s="280"/>
      <c r="AN360" s="181" t="e">
        <f>AM360/AJ360</f>
        <v>#DIV/0!</v>
      </c>
      <c r="AO360" s="153"/>
      <c r="AP360" s="182"/>
      <c r="AQ360" s="181"/>
      <c r="AR360" s="153">
        <v>0</v>
      </c>
      <c r="AS360" s="157"/>
      <c r="AT360" s="158"/>
      <c r="AU360" s="182"/>
      <c r="AV360" s="181"/>
      <c r="AW360" s="153">
        <v>435.20600000000002</v>
      </c>
      <c r="AX360" s="156"/>
      <c r="AY360" s="159"/>
      <c r="AZ360" s="373"/>
    </row>
    <row r="361" spans="1:52" ht="87.75" customHeight="1">
      <c r="A361" s="379"/>
      <c r="B361" s="370"/>
      <c r="C361" s="370"/>
      <c r="D361" s="321" t="s">
        <v>289</v>
      </c>
      <c r="E361" s="296">
        <f t="shared" ref="E361:E363" si="699">H361+K361+N361+Q361+T361+W361+Z361+AE361+AJ361+AO361+AR361+AW361</f>
        <v>0</v>
      </c>
      <c r="F361" s="147">
        <f t="shared" si="686"/>
        <v>0</v>
      </c>
      <c r="G361" s="152"/>
      <c r="H361" s="168">
        <v>0</v>
      </c>
      <c r="I361" s="168">
        <v>0</v>
      </c>
      <c r="J361" s="168">
        <v>0</v>
      </c>
      <c r="K361" s="162"/>
      <c r="L361" s="162"/>
      <c r="M361" s="161"/>
      <c r="N361" s="162"/>
      <c r="O361" s="162"/>
      <c r="P361" s="167"/>
      <c r="Q361" s="162"/>
      <c r="R361" s="162"/>
      <c r="S361" s="161"/>
      <c r="T361" s="162"/>
      <c r="U361" s="162"/>
      <c r="V361" s="161"/>
      <c r="W361" s="162"/>
      <c r="X361" s="162"/>
      <c r="Y361" s="161"/>
      <c r="Z361" s="162"/>
      <c r="AA361" s="164"/>
      <c r="AB361" s="165"/>
      <c r="AC361" s="161"/>
      <c r="AD361" s="167"/>
      <c r="AE361" s="162"/>
      <c r="AF361" s="164"/>
      <c r="AG361" s="165"/>
      <c r="AH361" s="282"/>
      <c r="AI361" s="167"/>
      <c r="AJ361" s="162"/>
      <c r="AK361" s="164"/>
      <c r="AL361" s="165"/>
      <c r="AM361" s="185"/>
      <c r="AN361" s="167"/>
      <c r="AO361" s="162"/>
      <c r="AP361" s="185"/>
      <c r="AQ361" s="167"/>
      <c r="AR361" s="162"/>
      <c r="AS361" s="166"/>
      <c r="AT361" s="165"/>
      <c r="AU361" s="185"/>
      <c r="AV361" s="167"/>
      <c r="AW361" s="153"/>
      <c r="AX361" s="163"/>
      <c r="AY361" s="167"/>
      <c r="AZ361" s="373"/>
    </row>
    <row r="362" spans="1:52" ht="21.75" customHeight="1">
      <c r="A362" s="379"/>
      <c r="B362" s="370"/>
      <c r="C362" s="370"/>
      <c r="D362" s="321" t="s">
        <v>285</v>
      </c>
      <c r="E362" s="296">
        <f t="shared" si="699"/>
        <v>0</v>
      </c>
      <c r="F362" s="147">
        <f t="shared" si="686"/>
        <v>0</v>
      </c>
      <c r="G362" s="152"/>
      <c r="H362" s="168">
        <v>0</v>
      </c>
      <c r="I362" s="168">
        <v>0</v>
      </c>
      <c r="J362" s="168">
        <v>0</v>
      </c>
      <c r="K362" s="162"/>
      <c r="L362" s="162"/>
      <c r="M362" s="161"/>
      <c r="N362" s="162"/>
      <c r="O362" s="162"/>
      <c r="P362" s="167"/>
      <c r="Q362" s="162"/>
      <c r="R362" s="162"/>
      <c r="S362" s="161"/>
      <c r="T362" s="162"/>
      <c r="U362" s="162"/>
      <c r="V362" s="161"/>
      <c r="W362" s="162"/>
      <c r="X362" s="162"/>
      <c r="Y362" s="161"/>
      <c r="Z362" s="162"/>
      <c r="AA362" s="164"/>
      <c r="AB362" s="165"/>
      <c r="AC362" s="161"/>
      <c r="AD362" s="167"/>
      <c r="AE362" s="162"/>
      <c r="AF362" s="164"/>
      <c r="AG362" s="165"/>
      <c r="AH362" s="282"/>
      <c r="AI362" s="167"/>
      <c r="AJ362" s="162"/>
      <c r="AK362" s="164"/>
      <c r="AL362" s="165"/>
      <c r="AM362" s="185"/>
      <c r="AN362" s="167"/>
      <c r="AO362" s="162"/>
      <c r="AP362" s="185"/>
      <c r="AQ362" s="167"/>
      <c r="AR362" s="162"/>
      <c r="AS362" s="166"/>
      <c r="AT362" s="165"/>
      <c r="AU362" s="185"/>
      <c r="AV362" s="167"/>
      <c r="AW362" s="162"/>
      <c r="AX362" s="163"/>
      <c r="AY362" s="167"/>
      <c r="AZ362" s="373"/>
    </row>
    <row r="363" spans="1:52" ht="33.75" customHeight="1">
      <c r="A363" s="380"/>
      <c r="B363" s="371"/>
      <c r="C363" s="371"/>
      <c r="D363" s="169" t="s">
        <v>43</v>
      </c>
      <c r="E363" s="296">
        <f t="shared" si="699"/>
        <v>0</v>
      </c>
      <c r="F363" s="147">
        <f t="shared" si="686"/>
        <v>0</v>
      </c>
      <c r="G363" s="170"/>
      <c r="H363" s="168">
        <v>0</v>
      </c>
      <c r="I363" s="168">
        <v>0</v>
      </c>
      <c r="J363" s="168">
        <v>0</v>
      </c>
      <c r="K363" s="148"/>
      <c r="L363" s="148"/>
      <c r="M363" s="171"/>
      <c r="N363" s="148"/>
      <c r="O363" s="148"/>
      <c r="P363" s="173"/>
      <c r="Q363" s="148"/>
      <c r="R363" s="148"/>
      <c r="S363" s="171"/>
      <c r="T363" s="148"/>
      <c r="U363" s="148"/>
      <c r="V363" s="171"/>
      <c r="W363" s="148"/>
      <c r="X363" s="148"/>
      <c r="Y363" s="171"/>
      <c r="Z363" s="148"/>
      <c r="AA363" s="151"/>
      <c r="AB363" s="172"/>
      <c r="AC363" s="171"/>
      <c r="AD363" s="173"/>
      <c r="AE363" s="148"/>
      <c r="AF363" s="151"/>
      <c r="AG363" s="172"/>
      <c r="AH363" s="281"/>
      <c r="AI363" s="173"/>
      <c r="AJ363" s="148"/>
      <c r="AK363" s="151"/>
      <c r="AL363" s="172"/>
      <c r="AM363" s="177"/>
      <c r="AN363" s="173"/>
      <c r="AO363" s="148"/>
      <c r="AP363" s="177"/>
      <c r="AQ363" s="173"/>
      <c r="AR363" s="148"/>
      <c r="AS363" s="149"/>
      <c r="AT363" s="172"/>
      <c r="AU363" s="177"/>
      <c r="AV363" s="173"/>
      <c r="AW363" s="148"/>
      <c r="AX363" s="148"/>
      <c r="AY363" s="173"/>
      <c r="AZ363" s="374"/>
    </row>
    <row r="364" spans="1:52" ht="18.75" customHeight="1">
      <c r="A364" s="393" t="s">
        <v>450</v>
      </c>
      <c r="B364" s="402"/>
      <c r="C364" s="403"/>
      <c r="D364" s="174" t="s">
        <v>41</v>
      </c>
      <c r="E364" s="296">
        <f>E365+E366+E367</f>
        <v>54750.599180000005</v>
      </c>
      <c r="F364" s="147">
        <f t="shared" si="686"/>
        <v>9211.5813699999999</v>
      </c>
      <c r="G364" s="175">
        <f>F364/E364</f>
        <v>0.16824622027816863</v>
      </c>
      <c r="H364" s="147">
        <f>H365+H366+H367</f>
        <v>0</v>
      </c>
      <c r="I364" s="147">
        <f>I365+I366+I367</f>
        <v>0</v>
      </c>
      <c r="J364" s="168" t="e">
        <f>I364/H364*100</f>
        <v>#DIV/0!</v>
      </c>
      <c r="K364" s="147">
        <f>K365+K366+K367</f>
        <v>1724.182</v>
      </c>
      <c r="L364" s="147">
        <f>L365+L366+L367</f>
        <v>1724.182</v>
      </c>
      <c r="M364" s="175">
        <f>L364/K364</f>
        <v>1</v>
      </c>
      <c r="N364" s="147">
        <f>N365+N366+N367</f>
        <v>1054.0040799999999</v>
      </c>
      <c r="O364" s="147">
        <f>O365+O366+O367</f>
        <v>1054.0040799999999</v>
      </c>
      <c r="P364" s="210">
        <f>O364/N364</f>
        <v>1</v>
      </c>
      <c r="Q364" s="147">
        <f>Q365+Q366+Q367</f>
        <v>2799.4760000000001</v>
      </c>
      <c r="R364" s="147">
        <f>R365+R366+R367</f>
        <v>2799.4760000000001</v>
      </c>
      <c r="S364" s="175">
        <f>R364/Q364</f>
        <v>1</v>
      </c>
      <c r="T364" s="147">
        <f>T365+T366+T367</f>
        <v>1697.0075899999999</v>
      </c>
      <c r="U364" s="147">
        <f>U365+U366+U367</f>
        <v>1697.0075899999999</v>
      </c>
      <c r="V364" s="175">
        <f>U364/T364</f>
        <v>1</v>
      </c>
      <c r="W364" s="147">
        <f>W365+W366+W367</f>
        <v>1106.4839999999999</v>
      </c>
      <c r="X364" s="147">
        <f>X365+X366+X367</f>
        <v>1106.4839999999999</v>
      </c>
      <c r="Y364" s="175">
        <f>X364/W364</f>
        <v>1</v>
      </c>
      <c r="Z364" s="147">
        <f>Z365+Z366+Z367</f>
        <v>371.15499999999997</v>
      </c>
      <c r="AA364" s="147">
        <f>AA365+AA366+AA367</f>
        <v>0</v>
      </c>
      <c r="AB364" s="175">
        <f>AA364/Z364</f>
        <v>0</v>
      </c>
      <c r="AC364" s="168">
        <f t="shared" ref="AC364" si="700">AC365+AC366+AC367+AC369+AC370</f>
        <v>371.15499999999997</v>
      </c>
      <c r="AD364" s="175">
        <f>AC364/Z364</f>
        <v>1</v>
      </c>
      <c r="AE364" s="147">
        <f>AE367</f>
        <v>459.27269999999999</v>
      </c>
      <c r="AF364" s="147">
        <f>AF365+AF366+AF367</f>
        <v>0</v>
      </c>
      <c r="AG364" s="175">
        <f>AF364/AE364</f>
        <v>0</v>
      </c>
      <c r="AH364" s="168">
        <f>AH367</f>
        <v>459.27269999999999</v>
      </c>
      <c r="AI364" s="170">
        <f>AH364/AE364</f>
        <v>1</v>
      </c>
      <c r="AJ364" s="147">
        <f>AJ367</f>
        <v>0</v>
      </c>
      <c r="AK364" s="147">
        <f>AK365+AK366+AK367</f>
        <v>0</v>
      </c>
      <c r="AL364" s="175" t="e">
        <f>AK364/AJ364</f>
        <v>#DIV/0!</v>
      </c>
      <c r="AM364" s="168">
        <f>AM367</f>
        <v>0</v>
      </c>
      <c r="AN364" s="170" t="e">
        <f>AM364/AJ364</f>
        <v>#DIV/0!</v>
      </c>
      <c r="AO364" s="147">
        <f>AO365+AO366+AO367</f>
        <v>0</v>
      </c>
      <c r="AP364" s="147">
        <f>AP365+AP366+AP367</f>
        <v>0</v>
      </c>
      <c r="AQ364" s="170" t="e">
        <f>AP364/AO364</f>
        <v>#DIV/0!</v>
      </c>
      <c r="AR364" s="147">
        <f>AR365+AR366+AR367</f>
        <v>577.39626999999996</v>
      </c>
      <c r="AS364" s="147">
        <f>AS365+AS366+AS367</f>
        <v>0</v>
      </c>
      <c r="AT364" s="175">
        <f>AS364/AR364</f>
        <v>0</v>
      </c>
      <c r="AU364" s="168">
        <f>AU367</f>
        <v>0</v>
      </c>
      <c r="AV364" s="170">
        <f>AU364/AR364</f>
        <v>0</v>
      </c>
      <c r="AW364" s="147">
        <f>AW365+AW366+AW367</f>
        <v>44665.783539999997</v>
      </c>
      <c r="AX364" s="147">
        <f>AX365+AX366+AX367</f>
        <v>0</v>
      </c>
      <c r="AY364" s="175">
        <f>AX364/AW364</f>
        <v>0</v>
      </c>
      <c r="AZ364" s="372"/>
    </row>
    <row r="365" spans="1:52" ht="31.2">
      <c r="A365" s="396"/>
      <c r="B365" s="404"/>
      <c r="C365" s="405"/>
      <c r="D365" s="176" t="s">
        <v>37</v>
      </c>
      <c r="E365" s="147">
        <f>E330</f>
        <v>0</v>
      </c>
      <c r="F365" s="147">
        <f t="shared" si="686"/>
        <v>0</v>
      </c>
      <c r="G365" s="170"/>
      <c r="H365" s="147">
        <f>H330</f>
        <v>0</v>
      </c>
      <c r="I365" s="147">
        <f>I330</f>
        <v>0</v>
      </c>
      <c r="J365" s="170"/>
      <c r="K365" s="147">
        <f>K330</f>
        <v>0</v>
      </c>
      <c r="L365" s="147">
        <f>L330</f>
        <v>0</v>
      </c>
      <c r="M365" s="170"/>
      <c r="N365" s="147">
        <f>N330</f>
        <v>0</v>
      </c>
      <c r="O365" s="147">
        <f>O330</f>
        <v>0</v>
      </c>
      <c r="P365" s="171"/>
      <c r="Q365" s="147">
        <f>Q330</f>
        <v>0</v>
      </c>
      <c r="R365" s="147">
        <f>R330</f>
        <v>0</v>
      </c>
      <c r="S365" s="170"/>
      <c r="T365" s="147">
        <f>T330</f>
        <v>0</v>
      </c>
      <c r="U365" s="147">
        <f>U330</f>
        <v>0</v>
      </c>
      <c r="V365" s="170"/>
      <c r="W365" s="147">
        <f>W330</f>
        <v>0</v>
      </c>
      <c r="X365" s="147">
        <f>X330</f>
        <v>0</v>
      </c>
      <c r="Y365" s="170"/>
      <c r="Z365" s="147">
        <f>Z330</f>
        <v>0</v>
      </c>
      <c r="AA365" s="147">
        <f>AA330</f>
        <v>0</v>
      </c>
      <c r="AB365" s="170"/>
      <c r="AC365" s="148">
        <f t="shared" ref="AC365" si="701">AC330</f>
        <v>0</v>
      </c>
      <c r="AD365" s="170"/>
      <c r="AE365" s="147">
        <f>AE330</f>
        <v>0</v>
      </c>
      <c r="AF365" s="147">
        <f>AF330</f>
        <v>0</v>
      </c>
      <c r="AG365" s="170"/>
      <c r="AH365" s="148">
        <f t="shared" ref="AH365" si="702">AH330</f>
        <v>0</v>
      </c>
      <c r="AI365" s="170"/>
      <c r="AJ365" s="147">
        <f>AJ330</f>
        <v>0</v>
      </c>
      <c r="AK365" s="147">
        <f>AK330</f>
        <v>0</v>
      </c>
      <c r="AL365" s="170"/>
      <c r="AM365" s="148">
        <f t="shared" ref="AM365" si="703">AM330</f>
        <v>0</v>
      </c>
      <c r="AN365" s="170"/>
      <c r="AO365" s="147">
        <f>AO330</f>
        <v>0</v>
      </c>
      <c r="AP365" s="147">
        <f>AP330</f>
        <v>0</v>
      </c>
      <c r="AQ365" s="170"/>
      <c r="AR365" s="147">
        <f>AR330</f>
        <v>0</v>
      </c>
      <c r="AS365" s="147">
        <f>AS330</f>
        <v>0</v>
      </c>
      <c r="AT365" s="170"/>
      <c r="AU365" s="148">
        <f t="shared" ref="AU365" si="704">AU330</f>
        <v>0</v>
      </c>
      <c r="AV365" s="170"/>
      <c r="AW365" s="147">
        <f>AW330</f>
        <v>0</v>
      </c>
      <c r="AX365" s="147">
        <f>AX330</f>
        <v>0</v>
      </c>
      <c r="AY365" s="170"/>
      <c r="AZ365" s="373"/>
    </row>
    <row r="366" spans="1:52" ht="64.5" customHeight="1">
      <c r="A366" s="396"/>
      <c r="B366" s="404"/>
      <c r="C366" s="405"/>
      <c r="D366" s="179" t="s">
        <v>2</v>
      </c>
      <c r="E366" s="147">
        <f>E331</f>
        <v>0</v>
      </c>
      <c r="F366" s="147">
        <f t="shared" si="686"/>
        <v>0</v>
      </c>
      <c r="G366" s="180"/>
      <c r="H366" s="147">
        <f t="shared" ref="H366:I366" si="705">H331</f>
        <v>0</v>
      </c>
      <c r="I366" s="147">
        <f t="shared" si="705"/>
        <v>0</v>
      </c>
      <c r="J366" s="180"/>
      <c r="K366" s="147">
        <f t="shared" ref="K366:L366" si="706">K331</f>
        <v>0</v>
      </c>
      <c r="L366" s="147">
        <f t="shared" si="706"/>
        <v>0</v>
      </c>
      <c r="M366" s="180"/>
      <c r="N366" s="147">
        <f t="shared" ref="N366:O366" si="707">N331</f>
        <v>0</v>
      </c>
      <c r="O366" s="147">
        <f t="shared" si="707"/>
        <v>0</v>
      </c>
      <c r="P366" s="171"/>
      <c r="Q366" s="147">
        <f t="shared" ref="Q366:R366" si="708">Q331</f>
        <v>0</v>
      </c>
      <c r="R366" s="147">
        <f t="shared" si="708"/>
        <v>0</v>
      </c>
      <c r="S366" s="180"/>
      <c r="T366" s="147">
        <f t="shared" ref="T366:U366" si="709">T331</f>
        <v>0</v>
      </c>
      <c r="U366" s="147">
        <f t="shared" si="709"/>
        <v>0</v>
      </c>
      <c r="V366" s="180"/>
      <c r="W366" s="147">
        <f t="shared" ref="W366:X366" si="710">W331</f>
        <v>0</v>
      </c>
      <c r="X366" s="147">
        <f t="shared" si="710"/>
        <v>0</v>
      </c>
      <c r="Y366" s="180"/>
      <c r="Z366" s="147">
        <f t="shared" ref="Z366:AA366" si="711">Z331</f>
        <v>0</v>
      </c>
      <c r="AA366" s="147">
        <f t="shared" si="711"/>
        <v>0</v>
      </c>
      <c r="AB366" s="180"/>
      <c r="AC366" s="148">
        <f t="shared" ref="AC366" si="712">AC331</f>
        <v>0</v>
      </c>
      <c r="AD366" s="180"/>
      <c r="AE366" s="147">
        <f t="shared" ref="AE366:AF366" si="713">AE331</f>
        <v>0</v>
      </c>
      <c r="AF366" s="147">
        <f t="shared" si="713"/>
        <v>0</v>
      </c>
      <c r="AG366" s="180"/>
      <c r="AH366" s="148">
        <f t="shared" ref="AH366" si="714">AH331</f>
        <v>0</v>
      </c>
      <c r="AI366" s="180"/>
      <c r="AJ366" s="147">
        <f t="shared" ref="AJ366:AK366" si="715">AJ331</f>
        <v>0</v>
      </c>
      <c r="AK366" s="147">
        <f t="shared" si="715"/>
        <v>0</v>
      </c>
      <c r="AL366" s="180"/>
      <c r="AM366" s="148">
        <f t="shared" ref="AM366" si="716">AM331</f>
        <v>0</v>
      </c>
      <c r="AN366" s="180"/>
      <c r="AO366" s="147">
        <f t="shared" ref="AO366:AP366" si="717">AO331</f>
        <v>0</v>
      </c>
      <c r="AP366" s="147">
        <f t="shared" si="717"/>
        <v>0</v>
      </c>
      <c r="AQ366" s="180"/>
      <c r="AR366" s="147">
        <f t="shared" ref="AR366:AS366" si="718">AR331</f>
        <v>0</v>
      </c>
      <c r="AS366" s="147">
        <f t="shared" si="718"/>
        <v>0</v>
      </c>
      <c r="AT366" s="180"/>
      <c r="AU366" s="148">
        <f t="shared" ref="AU366" si="719">AU331</f>
        <v>0</v>
      </c>
      <c r="AV366" s="180"/>
      <c r="AW366" s="147">
        <f t="shared" ref="AW366:AX366" si="720">AW331</f>
        <v>0</v>
      </c>
      <c r="AX366" s="147">
        <f t="shared" si="720"/>
        <v>0</v>
      </c>
      <c r="AY366" s="180"/>
      <c r="AZ366" s="373"/>
    </row>
    <row r="367" spans="1:52" ht="21.75" customHeight="1">
      <c r="A367" s="396"/>
      <c r="B367" s="404"/>
      <c r="C367" s="405"/>
      <c r="D367" s="321" t="s">
        <v>284</v>
      </c>
      <c r="E367" s="147">
        <f>E360+E346+E339+E332+E325+E318+E311+E304+E297+E290+E283+E276+E269+E262+E255+E248+E241+E234+E227+E220+E353</f>
        <v>54750.599180000005</v>
      </c>
      <c r="F367" s="147">
        <f t="shared" si="686"/>
        <v>9211.5813699999999</v>
      </c>
      <c r="G367" s="175">
        <f>F367/E367</f>
        <v>0.16824622027816863</v>
      </c>
      <c r="H367" s="147">
        <f t="shared" ref="H367:I367" si="721">H360+H346+H339+H332+H325+H318+H311+H304+H297+H290+H283+H276+H269+H262+H255+H248+H241+H234+H227+H220</f>
        <v>0</v>
      </c>
      <c r="I367" s="147">
        <f t="shared" si="721"/>
        <v>0</v>
      </c>
      <c r="J367" s="168" t="e">
        <f>I367/H367*100</f>
        <v>#DIV/0!</v>
      </c>
      <c r="K367" s="147">
        <f t="shared" ref="K367:L367" si="722">K360+K346+K339+K332+K325+K318+K311+K304+K297+K290+K283+K276+K269+K262+K255+K248+K241+K234+K227+K220</f>
        <v>1724.182</v>
      </c>
      <c r="L367" s="147">
        <f t="shared" si="722"/>
        <v>1724.182</v>
      </c>
      <c r="M367" s="175">
        <f>L367/K367</f>
        <v>1</v>
      </c>
      <c r="N367" s="147">
        <f t="shared" ref="N367:O367" si="723">N360+N346+N339+N332+N325+N318+N311+N304+N297+N290+N283+N276+N269+N262+N255+N248+N241+N234+N227+N220</f>
        <v>1054.0040799999999</v>
      </c>
      <c r="O367" s="147">
        <f t="shared" si="723"/>
        <v>1054.0040799999999</v>
      </c>
      <c r="P367" s="210">
        <f>O367/N367</f>
        <v>1</v>
      </c>
      <c r="Q367" s="147">
        <f t="shared" ref="Q367:R367" si="724">Q360+Q346+Q339+Q332+Q325+Q318+Q311+Q304+Q297+Q290+Q283+Q276+Q269+Q262+Q255+Q248+Q241+Q234+Q227+Q220</f>
        <v>2799.4760000000001</v>
      </c>
      <c r="R367" s="147">
        <f t="shared" si="724"/>
        <v>2799.4760000000001</v>
      </c>
      <c r="S367" s="175">
        <f>R367/Q367</f>
        <v>1</v>
      </c>
      <c r="T367" s="147">
        <f t="shared" ref="T367:U367" si="725">T360+T346+T339+T332+T325+T318+T311+T304+T297+T290+T283+T276+T269+T262+T255+T248+T241+T234+T227+T220</f>
        <v>1697.0075899999999</v>
      </c>
      <c r="U367" s="147">
        <f t="shared" si="725"/>
        <v>1697.0075899999999</v>
      </c>
      <c r="V367" s="175">
        <f>U367/T367</f>
        <v>1</v>
      </c>
      <c r="W367" s="147">
        <f t="shared" ref="W367:X367" si="726">W360+W346+W339+W332+W325+W318+W311+W304+W297+W290+W283+W276+W269+W262+W255+W248+W241+W234+W227+W220</f>
        <v>1106.4839999999999</v>
      </c>
      <c r="X367" s="147">
        <f t="shared" si="726"/>
        <v>1106.4839999999999</v>
      </c>
      <c r="Y367" s="175">
        <f>X367/W367</f>
        <v>1</v>
      </c>
      <c r="Z367" s="147">
        <f t="shared" ref="Z367:AC367" si="727">Z360+Z346+Z339+Z332+Z325+Z318+Z311+Z304+Z297+Z290+Z283+Z276+Z269+Z262+Z255+Z248+Z241+Z234+Z227+Z220</f>
        <v>371.15499999999997</v>
      </c>
      <c r="AA367" s="147">
        <f t="shared" si="727"/>
        <v>0</v>
      </c>
      <c r="AB367" s="147">
        <f t="shared" si="727"/>
        <v>0</v>
      </c>
      <c r="AC367" s="147">
        <f t="shared" si="727"/>
        <v>371.15499999999997</v>
      </c>
      <c r="AD367" s="175">
        <f>AC367/Z367</f>
        <v>1</v>
      </c>
      <c r="AE367" s="147">
        <f t="shared" ref="AE367:AH367" si="728">AE360+AE346+AE339+AE332+AE325+AE318+AE311+AE304+AE297+AE290+AE283+AE276+AE269+AE262+AE255+AE248+AE241+AE234+AE227+AE220</f>
        <v>459.27269999999999</v>
      </c>
      <c r="AF367" s="147">
        <f t="shared" si="728"/>
        <v>0</v>
      </c>
      <c r="AG367" s="147">
        <f t="shared" si="728"/>
        <v>0</v>
      </c>
      <c r="AH367" s="147">
        <f t="shared" si="728"/>
        <v>459.27269999999999</v>
      </c>
      <c r="AI367" s="170">
        <f>AH367/AE367</f>
        <v>1</v>
      </c>
      <c r="AJ367" s="147">
        <f t="shared" ref="AJ367:AM367" si="729">AJ360+AJ346+AJ339+AJ332+AJ325+AJ318+AJ311+AJ304+AJ297+AJ290+AJ283+AJ276+AJ269+AJ262+AJ255+AJ248+AJ241+AJ234+AJ227+AJ220</f>
        <v>0</v>
      </c>
      <c r="AK367" s="147">
        <f t="shared" si="729"/>
        <v>0</v>
      </c>
      <c r="AL367" s="147">
        <f t="shared" si="729"/>
        <v>0</v>
      </c>
      <c r="AM367" s="147">
        <f t="shared" si="729"/>
        <v>0</v>
      </c>
      <c r="AN367" s="170" t="e">
        <f>AM367/AJ367</f>
        <v>#DIV/0!</v>
      </c>
      <c r="AO367" s="147">
        <f t="shared" ref="AO367:AP367" si="730">AO360+AO346+AO339+AO332+AO325+AO318+AO311+AO304+AO297+AO290+AO283+AO276+AO269+AO262+AO255+AO248+AO241+AO234+AO227+AO220</f>
        <v>0</v>
      </c>
      <c r="AP367" s="147">
        <f t="shared" si="730"/>
        <v>0</v>
      </c>
      <c r="AQ367" s="170" t="e">
        <f>AP367/AO367</f>
        <v>#DIV/0!</v>
      </c>
      <c r="AR367" s="147">
        <f t="shared" ref="AR367:AU367" si="731">AR360+AR346+AR339+AR332+AR325+AR318+AR311+AR304+AR297+AR290+AR283+AR276+AR269+AR262+AR255+AR248+AR241+AR234+AR227+AR220</f>
        <v>577.39626999999996</v>
      </c>
      <c r="AS367" s="147">
        <f t="shared" si="731"/>
        <v>0</v>
      </c>
      <c r="AT367" s="147">
        <f t="shared" si="731"/>
        <v>0</v>
      </c>
      <c r="AU367" s="147">
        <f t="shared" si="731"/>
        <v>0</v>
      </c>
      <c r="AV367" s="175">
        <f>AU367/AR367</f>
        <v>0</v>
      </c>
      <c r="AW367" s="147">
        <f t="shared" ref="AW367:AX367" si="732">AW360+AW346+AW339+AW332+AW325+AW318+AW311+AW304+AW297+AW290+AW283+AW276+AW269+AW262+AW255+AW248+AW241+AW234+AW227+AW220</f>
        <v>44665.783539999997</v>
      </c>
      <c r="AX367" s="147">
        <f t="shared" si="732"/>
        <v>0</v>
      </c>
      <c r="AY367" s="175">
        <f>AX367/AW367</f>
        <v>0</v>
      </c>
      <c r="AZ367" s="373"/>
    </row>
    <row r="368" spans="1:52" ht="87.75" customHeight="1">
      <c r="A368" s="396"/>
      <c r="B368" s="404"/>
      <c r="C368" s="405"/>
      <c r="D368" s="321" t="s">
        <v>289</v>
      </c>
      <c r="E368" s="147">
        <f>E333</f>
        <v>0</v>
      </c>
      <c r="F368" s="147">
        <f t="shared" si="686"/>
        <v>0</v>
      </c>
      <c r="G368" s="152"/>
      <c r="H368" s="147">
        <f t="shared" ref="H368:I368" si="733">H333</f>
        <v>0</v>
      </c>
      <c r="I368" s="147">
        <f t="shared" si="733"/>
        <v>0</v>
      </c>
      <c r="J368" s="152"/>
      <c r="K368" s="147">
        <f t="shared" ref="K368:L368" si="734">K333</f>
        <v>0</v>
      </c>
      <c r="L368" s="147">
        <f t="shared" si="734"/>
        <v>0</v>
      </c>
      <c r="M368" s="152"/>
      <c r="N368" s="147">
        <f t="shared" ref="N368:O368" si="735">N333</f>
        <v>0</v>
      </c>
      <c r="O368" s="147">
        <f t="shared" si="735"/>
        <v>0</v>
      </c>
      <c r="P368" s="171"/>
      <c r="Q368" s="147">
        <f t="shared" ref="Q368:R368" si="736">Q333</f>
        <v>0</v>
      </c>
      <c r="R368" s="147">
        <f t="shared" si="736"/>
        <v>0</v>
      </c>
      <c r="S368" s="152"/>
      <c r="T368" s="147">
        <f t="shared" ref="T368:U368" si="737">T333</f>
        <v>0</v>
      </c>
      <c r="U368" s="147">
        <f t="shared" si="737"/>
        <v>0</v>
      </c>
      <c r="V368" s="152"/>
      <c r="W368" s="147">
        <f t="shared" ref="W368:X368" si="738">W333</f>
        <v>0</v>
      </c>
      <c r="X368" s="147">
        <f t="shared" si="738"/>
        <v>0</v>
      </c>
      <c r="Y368" s="152"/>
      <c r="Z368" s="147">
        <f t="shared" ref="Z368:AA368" si="739">Z333</f>
        <v>0</v>
      </c>
      <c r="AA368" s="147">
        <f t="shared" si="739"/>
        <v>0</v>
      </c>
      <c r="AB368" s="152"/>
      <c r="AC368" s="148">
        <f t="shared" ref="AC368" si="740">AC333</f>
        <v>0</v>
      </c>
      <c r="AD368" s="152"/>
      <c r="AE368" s="147">
        <f t="shared" ref="AE368:AF368" si="741">AE333</f>
        <v>0</v>
      </c>
      <c r="AF368" s="147">
        <f t="shared" si="741"/>
        <v>0</v>
      </c>
      <c r="AG368" s="152"/>
      <c r="AH368" s="148">
        <f t="shared" ref="AH368" si="742">AH333</f>
        <v>0</v>
      </c>
      <c r="AI368" s="152"/>
      <c r="AJ368" s="147">
        <f t="shared" ref="AJ368:AK368" si="743">AJ333</f>
        <v>0</v>
      </c>
      <c r="AK368" s="147">
        <f t="shared" si="743"/>
        <v>0</v>
      </c>
      <c r="AL368" s="152"/>
      <c r="AM368" s="148">
        <f t="shared" ref="AM368" si="744">AM333</f>
        <v>0</v>
      </c>
      <c r="AN368" s="152"/>
      <c r="AO368" s="147">
        <f t="shared" ref="AO368:AP368" si="745">AO333</f>
        <v>0</v>
      </c>
      <c r="AP368" s="147">
        <f t="shared" si="745"/>
        <v>0</v>
      </c>
      <c r="AQ368" s="152"/>
      <c r="AR368" s="147">
        <f t="shared" ref="AR368:AS368" si="746">AR333</f>
        <v>0</v>
      </c>
      <c r="AS368" s="147">
        <f t="shared" si="746"/>
        <v>0</v>
      </c>
      <c r="AT368" s="152"/>
      <c r="AU368" s="148">
        <f t="shared" ref="AU368" si="747">AU333</f>
        <v>0</v>
      </c>
      <c r="AV368" s="152"/>
      <c r="AW368" s="147">
        <f t="shared" ref="AW368:AX368" si="748">AW333</f>
        <v>0</v>
      </c>
      <c r="AX368" s="147">
        <f t="shared" si="748"/>
        <v>0</v>
      </c>
      <c r="AY368" s="152"/>
      <c r="AZ368" s="373"/>
    </row>
    <row r="369" spans="1:52" ht="21.75" customHeight="1">
      <c r="A369" s="396"/>
      <c r="B369" s="404"/>
      <c r="C369" s="405"/>
      <c r="D369" s="321" t="s">
        <v>285</v>
      </c>
      <c r="E369" s="147">
        <f>E334</f>
        <v>0</v>
      </c>
      <c r="F369" s="147">
        <f t="shared" si="686"/>
        <v>0</v>
      </c>
      <c r="G369" s="152"/>
      <c r="H369" s="147">
        <f t="shared" ref="H369:I369" si="749">H334</f>
        <v>0</v>
      </c>
      <c r="I369" s="147">
        <f t="shared" si="749"/>
        <v>0</v>
      </c>
      <c r="J369" s="152"/>
      <c r="K369" s="147">
        <f t="shared" ref="K369:L369" si="750">K334</f>
        <v>0</v>
      </c>
      <c r="L369" s="147">
        <f t="shared" si="750"/>
        <v>0</v>
      </c>
      <c r="M369" s="171"/>
      <c r="N369" s="147">
        <f t="shared" ref="N369:O369" si="751">N334</f>
        <v>0</v>
      </c>
      <c r="O369" s="147">
        <f t="shared" si="751"/>
        <v>0</v>
      </c>
      <c r="P369" s="210"/>
      <c r="Q369" s="147">
        <f t="shared" ref="Q369:R369" si="752">Q334</f>
        <v>0</v>
      </c>
      <c r="R369" s="147">
        <f t="shared" si="752"/>
        <v>0</v>
      </c>
      <c r="S369" s="152"/>
      <c r="T369" s="147">
        <f t="shared" ref="T369:U369" si="753">T334</f>
        <v>0</v>
      </c>
      <c r="U369" s="147">
        <f t="shared" si="753"/>
        <v>0</v>
      </c>
      <c r="V369" s="152"/>
      <c r="W369" s="147">
        <f t="shared" ref="W369:X369" si="754">W334</f>
        <v>0</v>
      </c>
      <c r="X369" s="147">
        <f t="shared" si="754"/>
        <v>0</v>
      </c>
      <c r="Y369" s="152"/>
      <c r="Z369" s="147">
        <f t="shared" ref="Z369:AA369" si="755">Z334</f>
        <v>0</v>
      </c>
      <c r="AA369" s="147">
        <f t="shared" si="755"/>
        <v>0</v>
      </c>
      <c r="AB369" s="152"/>
      <c r="AC369" s="148">
        <f t="shared" ref="AC369" si="756">AC334</f>
        <v>0</v>
      </c>
      <c r="AD369" s="152"/>
      <c r="AE369" s="147">
        <f t="shared" ref="AE369:AF369" si="757">AE334</f>
        <v>0</v>
      </c>
      <c r="AF369" s="147">
        <f t="shared" si="757"/>
        <v>0</v>
      </c>
      <c r="AG369" s="152"/>
      <c r="AH369" s="148">
        <f t="shared" ref="AH369" si="758">AH334</f>
        <v>0</v>
      </c>
      <c r="AI369" s="152"/>
      <c r="AJ369" s="147">
        <f t="shared" ref="AJ369:AK369" si="759">AJ334</f>
        <v>0</v>
      </c>
      <c r="AK369" s="147">
        <f t="shared" si="759"/>
        <v>0</v>
      </c>
      <c r="AL369" s="152"/>
      <c r="AM369" s="148">
        <f t="shared" ref="AM369" si="760">AM334</f>
        <v>0</v>
      </c>
      <c r="AN369" s="152"/>
      <c r="AO369" s="147">
        <f t="shared" ref="AO369:AP369" si="761">AO334</f>
        <v>0</v>
      </c>
      <c r="AP369" s="147">
        <f t="shared" si="761"/>
        <v>0</v>
      </c>
      <c r="AQ369" s="152"/>
      <c r="AR369" s="147">
        <f t="shared" ref="AR369:AS369" si="762">AR334</f>
        <v>0</v>
      </c>
      <c r="AS369" s="147">
        <f t="shared" si="762"/>
        <v>0</v>
      </c>
      <c r="AT369" s="152"/>
      <c r="AU369" s="148">
        <f t="shared" ref="AU369" si="763">AU334</f>
        <v>0</v>
      </c>
      <c r="AV369" s="152"/>
      <c r="AW369" s="147">
        <f t="shared" ref="AW369:AX369" si="764">AW334</f>
        <v>0</v>
      </c>
      <c r="AX369" s="147">
        <f t="shared" si="764"/>
        <v>0</v>
      </c>
      <c r="AY369" s="152"/>
      <c r="AZ369" s="373"/>
    </row>
    <row r="370" spans="1:52" ht="33.75" customHeight="1">
      <c r="A370" s="399"/>
      <c r="B370" s="406"/>
      <c r="C370" s="407"/>
      <c r="D370" s="169" t="s">
        <v>43</v>
      </c>
      <c r="E370" s="147">
        <f>E335</f>
        <v>0</v>
      </c>
      <c r="F370" s="147">
        <f t="shared" si="686"/>
        <v>0</v>
      </c>
      <c r="G370" s="175" t="e">
        <f>F370/E370</f>
        <v>#DIV/0!</v>
      </c>
      <c r="H370" s="147">
        <f t="shared" ref="H370:I370" si="765">H335</f>
        <v>0</v>
      </c>
      <c r="I370" s="147">
        <f t="shared" si="765"/>
        <v>0</v>
      </c>
      <c r="J370" s="170"/>
      <c r="K370" s="147">
        <f t="shared" ref="K370:L370" si="766">K335</f>
        <v>0</v>
      </c>
      <c r="L370" s="147">
        <f t="shared" si="766"/>
        <v>0</v>
      </c>
      <c r="M370" s="210" t="e">
        <f>L370/K370</f>
        <v>#DIV/0!</v>
      </c>
      <c r="N370" s="147">
        <f t="shared" ref="N370:O370" si="767">N335</f>
        <v>0</v>
      </c>
      <c r="O370" s="147">
        <f t="shared" si="767"/>
        <v>0</v>
      </c>
      <c r="P370" s="210" t="e">
        <f t="shared" ref="P370" si="768">O370/N370</f>
        <v>#DIV/0!</v>
      </c>
      <c r="Q370" s="147">
        <f t="shared" ref="Q370:R370" si="769">Q335</f>
        <v>0</v>
      </c>
      <c r="R370" s="147">
        <f t="shared" si="769"/>
        <v>0</v>
      </c>
      <c r="S370" s="170"/>
      <c r="T370" s="147">
        <f t="shared" ref="T370:U370" si="770">T335</f>
        <v>0</v>
      </c>
      <c r="U370" s="147">
        <f t="shared" si="770"/>
        <v>0</v>
      </c>
      <c r="V370" s="170"/>
      <c r="W370" s="147">
        <f t="shared" ref="W370:X370" si="771">W335</f>
        <v>0</v>
      </c>
      <c r="X370" s="147">
        <f t="shared" si="771"/>
        <v>0</v>
      </c>
      <c r="Y370" s="170"/>
      <c r="Z370" s="147">
        <f t="shared" ref="Z370:AA370" si="772">Z335</f>
        <v>0</v>
      </c>
      <c r="AA370" s="147">
        <f t="shared" si="772"/>
        <v>0</v>
      </c>
      <c r="AB370" s="170"/>
      <c r="AC370" s="148">
        <f t="shared" ref="AC370" si="773">AC335</f>
        <v>0</v>
      </c>
      <c r="AD370" s="170"/>
      <c r="AE370" s="147">
        <f t="shared" ref="AE370:AF370" si="774">AE335</f>
        <v>0</v>
      </c>
      <c r="AF370" s="147">
        <f t="shared" si="774"/>
        <v>0</v>
      </c>
      <c r="AG370" s="170"/>
      <c r="AH370" s="148">
        <f t="shared" ref="AH370" si="775">AH335</f>
        <v>0</v>
      </c>
      <c r="AI370" s="170" t="e">
        <f>AH370/AE370</f>
        <v>#DIV/0!</v>
      </c>
      <c r="AJ370" s="147">
        <f t="shared" ref="AJ370:AK370" si="776">AJ335</f>
        <v>0</v>
      </c>
      <c r="AK370" s="147">
        <f t="shared" si="776"/>
        <v>0</v>
      </c>
      <c r="AL370" s="170"/>
      <c r="AM370" s="148">
        <f t="shared" ref="AM370" si="777">AM335</f>
        <v>0</v>
      </c>
      <c r="AN370" s="170" t="e">
        <f>AM370/AJ370</f>
        <v>#DIV/0!</v>
      </c>
      <c r="AO370" s="147">
        <f t="shared" ref="AO370:AP370" si="778">AO335</f>
        <v>0</v>
      </c>
      <c r="AP370" s="147">
        <f t="shared" si="778"/>
        <v>0</v>
      </c>
      <c r="AQ370" s="170"/>
      <c r="AR370" s="147">
        <f t="shared" ref="AR370:AS370" si="779">AR335</f>
        <v>0</v>
      </c>
      <c r="AS370" s="147">
        <f t="shared" si="779"/>
        <v>0</v>
      </c>
      <c r="AT370" s="170"/>
      <c r="AU370" s="148">
        <f t="shared" ref="AU370" si="780">AU335</f>
        <v>0</v>
      </c>
      <c r="AV370" s="170" t="e">
        <f>AU370/AR370</f>
        <v>#DIV/0!</v>
      </c>
      <c r="AW370" s="147">
        <f t="shared" ref="AW370:AX370" si="781">AW335</f>
        <v>0</v>
      </c>
      <c r="AX370" s="147">
        <f t="shared" si="781"/>
        <v>0</v>
      </c>
      <c r="AY370" s="170" t="e">
        <f>AX370/AW370</f>
        <v>#DIV/0!</v>
      </c>
      <c r="AZ370" s="374"/>
    </row>
    <row r="371" spans="1:52" ht="18.75" customHeight="1">
      <c r="A371" s="393" t="s">
        <v>314</v>
      </c>
      <c r="B371" s="402"/>
      <c r="C371" s="403"/>
      <c r="D371" s="174" t="s">
        <v>41</v>
      </c>
      <c r="E371" s="296">
        <f>E372+E373+E374</f>
        <v>54750.599180000005</v>
      </c>
      <c r="F371" s="147">
        <f t="shared" si="547"/>
        <v>9211.5813699999999</v>
      </c>
      <c r="G371" s="175">
        <f>F371/E371</f>
        <v>0.16824622027816863</v>
      </c>
      <c r="H371" s="147">
        <f>H372+H373+H374</f>
        <v>0</v>
      </c>
      <c r="I371" s="147">
        <f>I372+I373+I374</f>
        <v>0</v>
      </c>
      <c r="J371" s="168" t="e">
        <f>I371/H371*100</f>
        <v>#DIV/0!</v>
      </c>
      <c r="K371" s="147">
        <f>K372+K373+K374</f>
        <v>1724.182</v>
      </c>
      <c r="L371" s="147">
        <f>L372+L373+L374</f>
        <v>1724.182</v>
      </c>
      <c r="M371" s="175">
        <f>L371/K371</f>
        <v>1</v>
      </c>
      <c r="N371" s="147">
        <f>N372+N373+N374</f>
        <v>1054.0040799999999</v>
      </c>
      <c r="O371" s="147">
        <f>O372+O373+O374</f>
        <v>1054.0040799999999</v>
      </c>
      <c r="P371" s="210">
        <f>O371/N371</f>
        <v>1</v>
      </c>
      <c r="Q371" s="147">
        <f>Q372+Q373+Q374</f>
        <v>2799.4760000000001</v>
      </c>
      <c r="R371" s="147">
        <f>R372+R373+R374</f>
        <v>2799.4760000000001</v>
      </c>
      <c r="S371" s="175">
        <f>R371/Q371</f>
        <v>1</v>
      </c>
      <c r="T371" s="147">
        <f>T372+T373+T374</f>
        <v>1697.0075899999999</v>
      </c>
      <c r="U371" s="147">
        <f>U372+U373+U374</f>
        <v>1697.0075899999999</v>
      </c>
      <c r="V371" s="175">
        <f>U371/T371</f>
        <v>1</v>
      </c>
      <c r="W371" s="147">
        <f>W372+W373+W374</f>
        <v>1106.4839999999999</v>
      </c>
      <c r="X371" s="147">
        <f>X372+X373+X374</f>
        <v>1106.4839999999999</v>
      </c>
      <c r="Y371" s="175">
        <f>X371/W371</f>
        <v>1</v>
      </c>
      <c r="Z371" s="147">
        <f>Z372+Z373+Z374</f>
        <v>371.15499999999997</v>
      </c>
      <c r="AA371" s="147">
        <f>AA372+AA373+AA374</f>
        <v>0</v>
      </c>
      <c r="AB371" s="175">
        <f>AA371/Z371</f>
        <v>0</v>
      </c>
      <c r="AC371" s="168">
        <f t="shared" ref="AC371" si="782">AC372+AC373+AC374+AC376+AC377</f>
        <v>371.15499999999997</v>
      </c>
      <c r="AD371" s="175">
        <f>AC371/Z371</f>
        <v>1</v>
      </c>
      <c r="AE371" s="147">
        <f>AE374</f>
        <v>459.27269999999999</v>
      </c>
      <c r="AF371" s="147">
        <f>AF372+AF373+AF374</f>
        <v>0</v>
      </c>
      <c r="AG371" s="175">
        <f>AF371/AE371</f>
        <v>0</v>
      </c>
      <c r="AH371" s="168">
        <f>AH374</f>
        <v>459.27269999999999</v>
      </c>
      <c r="AI371" s="170">
        <f>AH371/AE371</f>
        <v>1</v>
      </c>
      <c r="AJ371" s="147">
        <f>AJ374</f>
        <v>0</v>
      </c>
      <c r="AK371" s="147">
        <f>AK372+AK373+AK374</f>
        <v>0</v>
      </c>
      <c r="AL371" s="175" t="e">
        <f>AK371/AJ371</f>
        <v>#DIV/0!</v>
      </c>
      <c r="AM371" s="168">
        <f>AM374</f>
        <v>0</v>
      </c>
      <c r="AN371" s="170" t="e">
        <f>AM371/AJ371</f>
        <v>#DIV/0!</v>
      </c>
      <c r="AO371" s="147">
        <f>AO372+AO373+AO374</f>
        <v>0</v>
      </c>
      <c r="AP371" s="147">
        <f>AP372+AP373+AP374</f>
        <v>0</v>
      </c>
      <c r="AQ371" s="170" t="e">
        <f>AP371/AO371</f>
        <v>#DIV/0!</v>
      </c>
      <c r="AR371" s="147">
        <f>AR372+AR373+AR374</f>
        <v>577.39626999999996</v>
      </c>
      <c r="AS371" s="147">
        <f>AS372+AS373+AS374</f>
        <v>0</v>
      </c>
      <c r="AT371" s="175">
        <f>AS371/AR371</f>
        <v>0</v>
      </c>
      <c r="AU371" s="168">
        <f>AU374</f>
        <v>0</v>
      </c>
      <c r="AV371" s="170">
        <f>AU371/AR371</f>
        <v>0</v>
      </c>
      <c r="AW371" s="147">
        <f>AW372+AW373+AW374</f>
        <v>44665.783539999997</v>
      </c>
      <c r="AX371" s="147">
        <f>AX372+AX373+AX374</f>
        <v>0</v>
      </c>
      <c r="AY371" s="175">
        <f>AX371/AW371</f>
        <v>0</v>
      </c>
      <c r="AZ371" s="372"/>
    </row>
    <row r="372" spans="1:52" ht="31.2">
      <c r="A372" s="396"/>
      <c r="B372" s="404"/>
      <c r="C372" s="405"/>
      <c r="D372" s="176" t="s">
        <v>37</v>
      </c>
      <c r="E372" s="147">
        <f>E337</f>
        <v>0</v>
      </c>
      <c r="F372" s="147">
        <f t="shared" si="547"/>
        <v>0</v>
      </c>
      <c r="G372" s="170"/>
      <c r="H372" s="147">
        <f>H337</f>
        <v>0</v>
      </c>
      <c r="I372" s="147">
        <f>I337</f>
        <v>0</v>
      </c>
      <c r="J372" s="170"/>
      <c r="K372" s="147">
        <f>K337</f>
        <v>0</v>
      </c>
      <c r="L372" s="147">
        <f>L337</f>
        <v>0</v>
      </c>
      <c r="M372" s="170"/>
      <c r="N372" s="147">
        <f>N337</f>
        <v>0</v>
      </c>
      <c r="O372" s="147">
        <f>O337</f>
        <v>0</v>
      </c>
      <c r="P372" s="171"/>
      <c r="Q372" s="147">
        <f>Q337</f>
        <v>0</v>
      </c>
      <c r="R372" s="147">
        <f>R337</f>
        <v>0</v>
      </c>
      <c r="S372" s="170"/>
      <c r="T372" s="147">
        <f>T337</f>
        <v>0</v>
      </c>
      <c r="U372" s="147">
        <f>U337</f>
        <v>0</v>
      </c>
      <c r="V372" s="170"/>
      <c r="W372" s="147">
        <f>W337</f>
        <v>0</v>
      </c>
      <c r="X372" s="147">
        <f>X337</f>
        <v>0</v>
      </c>
      <c r="Y372" s="170"/>
      <c r="Z372" s="147">
        <f>Z337</f>
        <v>0</v>
      </c>
      <c r="AA372" s="147">
        <f>AA337</f>
        <v>0</v>
      </c>
      <c r="AB372" s="170"/>
      <c r="AC372" s="148">
        <f t="shared" ref="AC372:AU372" si="783">AC337</f>
        <v>0</v>
      </c>
      <c r="AD372" s="170"/>
      <c r="AE372" s="147">
        <f>AE337</f>
        <v>0</v>
      </c>
      <c r="AF372" s="147">
        <f>AF337</f>
        <v>0</v>
      </c>
      <c r="AG372" s="170"/>
      <c r="AH372" s="148">
        <f t="shared" si="783"/>
        <v>0</v>
      </c>
      <c r="AI372" s="170"/>
      <c r="AJ372" s="147">
        <f>AJ337</f>
        <v>0</v>
      </c>
      <c r="AK372" s="147">
        <f>AK337</f>
        <v>0</v>
      </c>
      <c r="AL372" s="170"/>
      <c r="AM372" s="148">
        <f t="shared" si="783"/>
        <v>0</v>
      </c>
      <c r="AN372" s="170"/>
      <c r="AO372" s="147">
        <f>AO337</f>
        <v>0</v>
      </c>
      <c r="AP372" s="147">
        <f>AP337</f>
        <v>0</v>
      </c>
      <c r="AQ372" s="170"/>
      <c r="AR372" s="147">
        <f>AR337</f>
        <v>0</v>
      </c>
      <c r="AS372" s="147">
        <f>AS337</f>
        <v>0</v>
      </c>
      <c r="AT372" s="170"/>
      <c r="AU372" s="148">
        <f t="shared" si="783"/>
        <v>0</v>
      </c>
      <c r="AV372" s="170"/>
      <c r="AW372" s="147">
        <f>AW337</f>
        <v>0</v>
      </c>
      <c r="AX372" s="147">
        <f>AX337</f>
        <v>0</v>
      </c>
      <c r="AY372" s="170"/>
      <c r="AZ372" s="373"/>
    </row>
    <row r="373" spans="1:52" ht="64.5" customHeight="1">
      <c r="A373" s="396"/>
      <c r="B373" s="404"/>
      <c r="C373" s="405"/>
      <c r="D373" s="179" t="s">
        <v>2</v>
      </c>
      <c r="E373" s="147">
        <f>E338</f>
        <v>0</v>
      </c>
      <c r="F373" s="147">
        <f t="shared" si="547"/>
        <v>0</v>
      </c>
      <c r="G373" s="180"/>
      <c r="H373" s="147">
        <f t="shared" ref="H373:I373" si="784">H338</f>
        <v>0</v>
      </c>
      <c r="I373" s="147">
        <f t="shared" si="784"/>
        <v>0</v>
      </c>
      <c r="J373" s="180"/>
      <c r="K373" s="147">
        <f t="shared" ref="K373:L373" si="785">K338</f>
        <v>0</v>
      </c>
      <c r="L373" s="147">
        <f t="shared" si="785"/>
        <v>0</v>
      </c>
      <c r="M373" s="180"/>
      <c r="N373" s="147">
        <f t="shared" ref="N373:O373" si="786">N338</f>
        <v>0</v>
      </c>
      <c r="O373" s="147">
        <f t="shared" si="786"/>
        <v>0</v>
      </c>
      <c r="P373" s="171"/>
      <c r="Q373" s="147">
        <f t="shared" ref="Q373:R373" si="787">Q338</f>
        <v>0</v>
      </c>
      <c r="R373" s="147">
        <f t="shared" si="787"/>
        <v>0</v>
      </c>
      <c r="S373" s="180"/>
      <c r="T373" s="147">
        <f t="shared" ref="T373:U373" si="788">T338</f>
        <v>0</v>
      </c>
      <c r="U373" s="147">
        <f t="shared" si="788"/>
        <v>0</v>
      </c>
      <c r="V373" s="180"/>
      <c r="W373" s="147">
        <f t="shared" ref="W373:X373" si="789">W338</f>
        <v>0</v>
      </c>
      <c r="X373" s="147">
        <f t="shared" si="789"/>
        <v>0</v>
      </c>
      <c r="Y373" s="180"/>
      <c r="Z373" s="147">
        <f t="shared" ref="Z373:AA373" si="790">Z338</f>
        <v>0</v>
      </c>
      <c r="AA373" s="147">
        <f t="shared" si="790"/>
        <v>0</v>
      </c>
      <c r="AB373" s="180"/>
      <c r="AC373" s="148">
        <f t="shared" ref="AC373:AX373" si="791">AC338</f>
        <v>0</v>
      </c>
      <c r="AD373" s="180"/>
      <c r="AE373" s="147">
        <f t="shared" si="791"/>
        <v>0</v>
      </c>
      <c r="AF373" s="147">
        <f t="shared" si="791"/>
        <v>0</v>
      </c>
      <c r="AG373" s="180"/>
      <c r="AH373" s="148">
        <f t="shared" si="791"/>
        <v>0</v>
      </c>
      <c r="AI373" s="180"/>
      <c r="AJ373" s="147">
        <f t="shared" si="791"/>
        <v>0</v>
      </c>
      <c r="AK373" s="147">
        <f t="shared" si="791"/>
        <v>0</v>
      </c>
      <c r="AL373" s="180"/>
      <c r="AM373" s="148">
        <f t="shared" si="791"/>
        <v>0</v>
      </c>
      <c r="AN373" s="180"/>
      <c r="AO373" s="147">
        <f t="shared" si="791"/>
        <v>0</v>
      </c>
      <c r="AP373" s="147">
        <f t="shared" si="791"/>
        <v>0</v>
      </c>
      <c r="AQ373" s="180"/>
      <c r="AR373" s="147">
        <f t="shared" ref="AR373:AS373" si="792">AR338</f>
        <v>0</v>
      </c>
      <c r="AS373" s="147">
        <f t="shared" si="792"/>
        <v>0</v>
      </c>
      <c r="AT373" s="180"/>
      <c r="AU373" s="148">
        <f t="shared" si="791"/>
        <v>0</v>
      </c>
      <c r="AV373" s="180"/>
      <c r="AW373" s="147">
        <f t="shared" si="791"/>
        <v>0</v>
      </c>
      <c r="AX373" s="147">
        <f t="shared" si="791"/>
        <v>0</v>
      </c>
      <c r="AY373" s="180"/>
      <c r="AZ373" s="373"/>
    </row>
    <row r="374" spans="1:52" ht="21.75" customHeight="1">
      <c r="A374" s="396"/>
      <c r="B374" s="404"/>
      <c r="C374" s="405"/>
      <c r="D374" s="321" t="s">
        <v>284</v>
      </c>
      <c r="E374" s="147">
        <f>E367</f>
        <v>54750.599180000005</v>
      </c>
      <c r="F374" s="147">
        <f t="shared" si="547"/>
        <v>9211.5813699999999</v>
      </c>
      <c r="G374" s="175">
        <f>F374/E374</f>
        <v>0.16824622027816863</v>
      </c>
      <c r="H374" s="147">
        <f t="shared" ref="H374:I374" si="793">H367</f>
        <v>0</v>
      </c>
      <c r="I374" s="147">
        <f t="shared" si="793"/>
        <v>0</v>
      </c>
      <c r="J374" s="168" t="e">
        <f>I374/H374*100</f>
        <v>#DIV/0!</v>
      </c>
      <c r="K374" s="147">
        <f t="shared" ref="K374:L374" si="794">K367</f>
        <v>1724.182</v>
      </c>
      <c r="L374" s="147">
        <f t="shared" si="794"/>
        <v>1724.182</v>
      </c>
      <c r="M374" s="175">
        <f>L374/K374</f>
        <v>1</v>
      </c>
      <c r="N374" s="147">
        <f t="shared" ref="N374:O374" si="795">N367</f>
        <v>1054.0040799999999</v>
      </c>
      <c r="O374" s="147">
        <f t="shared" si="795"/>
        <v>1054.0040799999999</v>
      </c>
      <c r="P374" s="210">
        <f>O374/N374</f>
        <v>1</v>
      </c>
      <c r="Q374" s="147">
        <f t="shared" ref="Q374:R374" si="796">Q367</f>
        <v>2799.4760000000001</v>
      </c>
      <c r="R374" s="147">
        <f t="shared" si="796"/>
        <v>2799.4760000000001</v>
      </c>
      <c r="S374" s="175">
        <f>R374/Q374</f>
        <v>1</v>
      </c>
      <c r="T374" s="147">
        <f t="shared" ref="T374:U374" si="797">T367</f>
        <v>1697.0075899999999</v>
      </c>
      <c r="U374" s="147">
        <f t="shared" si="797"/>
        <v>1697.0075899999999</v>
      </c>
      <c r="V374" s="175">
        <f>U374/T374</f>
        <v>1</v>
      </c>
      <c r="W374" s="147">
        <f t="shared" ref="W374:X374" si="798">W367</f>
        <v>1106.4839999999999</v>
      </c>
      <c r="X374" s="147">
        <f t="shared" si="798"/>
        <v>1106.4839999999999</v>
      </c>
      <c r="Y374" s="175">
        <f>X374/W374</f>
        <v>1</v>
      </c>
      <c r="Z374" s="147">
        <f t="shared" ref="Z374:AC374" si="799">Z367</f>
        <v>371.15499999999997</v>
      </c>
      <c r="AA374" s="147">
        <f t="shared" si="799"/>
        <v>0</v>
      </c>
      <c r="AB374" s="147">
        <f t="shared" si="799"/>
        <v>0</v>
      </c>
      <c r="AC374" s="147">
        <f t="shared" si="799"/>
        <v>371.15499999999997</v>
      </c>
      <c r="AD374" s="175">
        <f>AC374/Z374</f>
        <v>1</v>
      </c>
      <c r="AE374" s="147">
        <f t="shared" ref="AE374:AH374" si="800">AE367</f>
        <v>459.27269999999999</v>
      </c>
      <c r="AF374" s="147">
        <f t="shared" si="800"/>
        <v>0</v>
      </c>
      <c r="AG374" s="147">
        <f t="shared" si="800"/>
        <v>0</v>
      </c>
      <c r="AH374" s="147">
        <f t="shared" si="800"/>
        <v>459.27269999999999</v>
      </c>
      <c r="AI374" s="170">
        <f>AH374/AE374</f>
        <v>1</v>
      </c>
      <c r="AJ374" s="147">
        <f t="shared" ref="AJ374:AM374" si="801">AJ367</f>
        <v>0</v>
      </c>
      <c r="AK374" s="147">
        <f t="shared" si="801"/>
        <v>0</v>
      </c>
      <c r="AL374" s="147">
        <f t="shared" si="801"/>
        <v>0</v>
      </c>
      <c r="AM374" s="147">
        <f t="shared" si="801"/>
        <v>0</v>
      </c>
      <c r="AN374" s="170" t="e">
        <f>AM374/AJ374</f>
        <v>#DIV/0!</v>
      </c>
      <c r="AO374" s="147">
        <f t="shared" ref="AO374:AP374" si="802">AO367</f>
        <v>0</v>
      </c>
      <c r="AP374" s="147">
        <f t="shared" si="802"/>
        <v>0</v>
      </c>
      <c r="AQ374" s="170" t="e">
        <f>AP374/AO374</f>
        <v>#DIV/0!</v>
      </c>
      <c r="AR374" s="147">
        <f t="shared" ref="AR374:AU374" si="803">AR367</f>
        <v>577.39626999999996</v>
      </c>
      <c r="AS374" s="147">
        <f t="shared" si="803"/>
        <v>0</v>
      </c>
      <c r="AT374" s="147">
        <f t="shared" si="803"/>
        <v>0</v>
      </c>
      <c r="AU374" s="147">
        <f t="shared" si="803"/>
        <v>0</v>
      </c>
      <c r="AV374" s="175">
        <f>AU374/AR374</f>
        <v>0</v>
      </c>
      <c r="AW374" s="147">
        <f t="shared" ref="AW374:AX374" si="804">AW367</f>
        <v>44665.783539999997</v>
      </c>
      <c r="AX374" s="147">
        <f t="shared" si="804"/>
        <v>0</v>
      </c>
      <c r="AY374" s="175">
        <f>AX374/AW374</f>
        <v>0</v>
      </c>
      <c r="AZ374" s="373"/>
    </row>
    <row r="375" spans="1:52" ht="87.75" customHeight="1">
      <c r="A375" s="396"/>
      <c r="B375" s="404"/>
      <c r="C375" s="405"/>
      <c r="D375" s="321" t="s">
        <v>289</v>
      </c>
      <c r="E375" s="147">
        <f>E340</f>
        <v>0</v>
      </c>
      <c r="F375" s="147">
        <f t="shared" si="547"/>
        <v>0</v>
      </c>
      <c r="G375" s="152"/>
      <c r="H375" s="147">
        <f t="shared" ref="H375:I375" si="805">H340</f>
        <v>0</v>
      </c>
      <c r="I375" s="147">
        <f t="shared" si="805"/>
        <v>0</v>
      </c>
      <c r="J375" s="152"/>
      <c r="K375" s="147">
        <f t="shared" ref="K375:L375" si="806">K340</f>
        <v>0</v>
      </c>
      <c r="L375" s="147">
        <f t="shared" si="806"/>
        <v>0</v>
      </c>
      <c r="M375" s="152"/>
      <c r="N375" s="147">
        <f t="shared" ref="N375:O375" si="807">N340</f>
        <v>0</v>
      </c>
      <c r="O375" s="147">
        <f t="shared" si="807"/>
        <v>0</v>
      </c>
      <c r="P375" s="171"/>
      <c r="Q375" s="147">
        <f t="shared" ref="Q375:R375" si="808">Q340</f>
        <v>0</v>
      </c>
      <c r="R375" s="147">
        <f t="shared" si="808"/>
        <v>0</v>
      </c>
      <c r="S375" s="152"/>
      <c r="T375" s="147">
        <f t="shared" ref="T375:U375" si="809">T340</f>
        <v>0</v>
      </c>
      <c r="U375" s="147">
        <f t="shared" si="809"/>
        <v>0</v>
      </c>
      <c r="V375" s="152"/>
      <c r="W375" s="147">
        <f t="shared" ref="W375:X375" si="810">W340</f>
        <v>0</v>
      </c>
      <c r="X375" s="147">
        <f t="shared" si="810"/>
        <v>0</v>
      </c>
      <c r="Y375" s="152"/>
      <c r="Z375" s="147">
        <f t="shared" ref="Z375:AA375" si="811">Z340</f>
        <v>0</v>
      </c>
      <c r="AA375" s="147">
        <f t="shared" si="811"/>
        <v>0</v>
      </c>
      <c r="AB375" s="152"/>
      <c r="AC375" s="148">
        <f t="shared" ref="AC375:AX375" si="812">AC340</f>
        <v>0</v>
      </c>
      <c r="AD375" s="152"/>
      <c r="AE375" s="147">
        <f t="shared" si="812"/>
        <v>0</v>
      </c>
      <c r="AF375" s="147">
        <f t="shared" si="812"/>
        <v>0</v>
      </c>
      <c r="AG375" s="152"/>
      <c r="AH375" s="148">
        <f t="shared" si="812"/>
        <v>0</v>
      </c>
      <c r="AI375" s="152"/>
      <c r="AJ375" s="147">
        <f t="shared" si="812"/>
        <v>0</v>
      </c>
      <c r="AK375" s="147">
        <f t="shared" si="812"/>
        <v>0</v>
      </c>
      <c r="AL375" s="152"/>
      <c r="AM375" s="148">
        <f t="shared" si="812"/>
        <v>0</v>
      </c>
      <c r="AN375" s="152"/>
      <c r="AO375" s="147">
        <f t="shared" si="812"/>
        <v>0</v>
      </c>
      <c r="AP375" s="147">
        <f t="shared" si="812"/>
        <v>0</v>
      </c>
      <c r="AQ375" s="152"/>
      <c r="AR375" s="147">
        <f t="shared" ref="AR375:AS375" si="813">AR340</f>
        <v>0</v>
      </c>
      <c r="AS375" s="147">
        <f t="shared" si="813"/>
        <v>0</v>
      </c>
      <c r="AT375" s="152"/>
      <c r="AU375" s="148">
        <f t="shared" si="812"/>
        <v>0</v>
      </c>
      <c r="AV375" s="152"/>
      <c r="AW375" s="147">
        <f t="shared" si="812"/>
        <v>0</v>
      </c>
      <c r="AX375" s="147">
        <f t="shared" si="812"/>
        <v>0</v>
      </c>
      <c r="AY375" s="152"/>
      <c r="AZ375" s="373"/>
    </row>
    <row r="376" spans="1:52" ht="21.75" customHeight="1">
      <c r="A376" s="396"/>
      <c r="B376" s="404"/>
      <c r="C376" s="405"/>
      <c r="D376" s="321" t="s">
        <v>285</v>
      </c>
      <c r="E376" s="147">
        <f>E341</f>
        <v>0</v>
      </c>
      <c r="F376" s="147">
        <f t="shared" si="547"/>
        <v>0</v>
      </c>
      <c r="G376" s="152"/>
      <c r="H376" s="147">
        <f t="shared" ref="H376:I376" si="814">H341</f>
        <v>0</v>
      </c>
      <c r="I376" s="147">
        <f t="shared" si="814"/>
        <v>0</v>
      </c>
      <c r="J376" s="152"/>
      <c r="K376" s="147">
        <f t="shared" ref="K376:L376" si="815">K341</f>
        <v>0</v>
      </c>
      <c r="L376" s="147">
        <f t="shared" si="815"/>
        <v>0</v>
      </c>
      <c r="M376" s="171"/>
      <c r="N376" s="147">
        <f t="shared" ref="N376:O376" si="816">N341</f>
        <v>0</v>
      </c>
      <c r="O376" s="147">
        <f t="shared" si="816"/>
        <v>0</v>
      </c>
      <c r="P376" s="210"/>
      <c r="Q376" s="147">
        <f t="shared" ref="Q376:R376" si="817">Q341</f>
        <v>0</v>
      </c>
      <c r="R376" s="147">
        <f t="shared" si="817"/>
        <v>0</v>
      </c>
      <c r="S376" s="152"/>
      <c r="T376" s="147">
        <f t="shared" ref="T376:U376" si="818">T341</f>
        <v>0</v>
      </c>
      <c r="U376" s="147">
        <f t="shared" si="818"/>
        <v>0</v>
      </c>
      <c r="V376" s="152"/>
      <c r="W376" s="147">
        <f t="shared" ref="W376:X376" si="819">W341</f>
        <v>0</v>
      </c>
      <c r="X376" s="147">
        <f t="shared" si="819"/>
        <v>0</v>
      </c>
      <c r="Y376" s="152"/>
      <c r="Z376" s="147">
        <f t="shared" ref="Z376:AA376" si="820">Z341</f>
        <v>0</v>
      </c>
      <c r="AA376" s="147">
        <f t="shared" si="820"/>
        <v>0</v>
      </c>
      <c r="AB376" s="152"/>
      <c r="AC376" s="148">
        <f t="shared" ref="AC376:AX376" si="821">AC341</f>
        <v>0</v>
      </c>
      <c r="AD376" s="152"/>
      <c r="AE376" s="147">
        <f t="shared" si="821"/>
        <v>0</v>
      </c>
      <c r="AF376" s="147">
        <f t="shared" si="821"/>
        <v>0</v>
      </c>
      <c r="AG376" s="152"/>
      <c r="AH376" s="148">
        <f t="shared" si="821"/>
        <v>0</v>
      </c>
      <c r="AI376" s="152"/>
      <c r="AJ376" s="147">
        <f t="shared" si="821"/>
        <v>0</v>
      </c>
      <c r="AK376" s="147">
        <f t="shared" si="821"/>
        <v>0</v>
      </c>
      <c r="AL376" s="152"/>
      <c r="AM376" s="148">
        <f t="shared" si="821"/>
        <v>0</v>
      </c>
      <c r="AN376" s="152"/>
      <c r="AO376" s="147">
        <f t="shared" si="821"/>
        <v>0</v>
      </c>
      <c r="AP376" s="147">
        <f t="shared" si="821"/>
        <v>0</v>
      </c>
      <c r="AQ376" s="152"/>
      <c r="AR376" s="147">
        <f t="shared" ref="AR376:AS376" si="822">AR341</f>
        <v>0</v>
      </c>
      <c r="AS376" s="147">
        <f t="shared" si="822"/>
        <v>0</v>
      </c>
      <c r="AT376" s="152"/>
      <c r="AU376" s="148">
        <f t="shared" si="821"/>
        <v>0</v>
      </c>
      <c r="AV376" s="152"/>
      <c r="AW376" s="147">
        <f t="shared" si="821"/>
        <v>0</v>
      </c>
      <c r="AX376" s="147">
        <f t="shared" si="821"/>
        <v>0</v>
      </c>
      <c r="AY376" s="152"/>
      <c r="AZ376" s="373"/>
    </row>
    <row r="377" spans="1:52" ht="33.75" customHeight="1">
      <c r="A377" s="399"/>
      <c r="B377" s="406"/>
      <c r="C377" s="407"/>
      <c r="D377" s="169" t="s">
        <v>43</v>
      </c>
      <c r="E377" s="147">
        <f>E342</f>
        <v>0</v>
      </c>
      <c r="F377" s="147">
        <f t="shared" si="547"/>
        <v>0</v>
      </c>
      <c r="G377" s="175" t="e">
        <f>F377/E377</f>
        <v>#DIV/0!</v>
      </c>
      <c r="H377" s="147">
        <f t="shared" ref="H377:I377" si="823">H342</f>
        <v>0</v>
      </c>
      <c r="I377" s="147">
        <f t="shared" si="823"/>
        <v>0</v>
      </c>
      <c r="J377" s="170"/>
      <c r="K377" s="147">
        <f t="shared" ref="K377:L377" si="824">K342</f>
        <v>0</v>
      </c>
      <c r="L377" s="147">
        <f t="shared" si="824"/>
        <v>0</v>
      </c>
      <c r="M377" s="210" t="e">
        <f>L377/K377</f>
        <v>#DIV/0!</v>
      </c>
      <c r="N377" s="147">
        <f t="shared" ref="N377:O377" si="825">N342</f>
        <v>0</v>
      </c>
      <c r="O377" s="147">
        <f t="shared" si="825"/>
        <v>0</v>
      </c>
      <c r="P377" s="210" t="e">
        <f t="shared" ref="P377" si="826">O377/N377</f>
        <v>#DIV/0!</v>
      </c>
      <c r="Q377" s="147">
        <f t="shared" ref="Q377:R377" si="827">Q342</f>
        <v>0</v>
      </c>
      <c r="R377" s="147">
        <f t="shared" si="827"/>
        <v>0</v>
      </c>
      <c r="S377" s="170"/>
      <c r="T377" s="147">
        <f t="shared" ref="T377:U377" si="828">T342</f>
        <v>0</v>
      </c>
      <c r="U377" s="147">
        <f t="shared" si="828"/>
        <v>0</v>
      </c>
      <c r="V377" s="170"/>
      <c r="W377" s="147">
        <f t="shared" ref="W377:X377" si="829">W342</f>
        <v>0</v>
      </c>
      <c r="X377" s="147">
        <f t="shared" si="829"/>
        <v>0</v>
      </c>
      <c r="Y377" s="170"/>
      <c r="Z377" s="147">
        <f t="shared" ref="Z377:AA377" si="830">Z342</f>
        <v>0</v>
      </c>
      <c r="AA377" s="147">
        <f t="shared" si="830"/>
        <v>0</v>
      </c>
      <c r="AB377" s="170"/>
      <c r="AC377" s="148">
        <f t="shared" ref="AC377:AX377" si="831">AC342</f>
        <v>0</v>
      </c>
      <c r="AD377" s="170"/>
      <c r="AE377" s="147">
        <f t="shared" si="831"/>
        <v>0</v>
      </c>
      <c r="AF377" s="147">
        <f t="shared" si="831"/>
        <v>0</v>
      </c>
      <c r="AG377" s="170"/>
      <c r="AH377" s="148">
        <f t="shared" si="831"/>
        <v>0</v>
      </c>
      <c r="AI377" s="170" t="e">
        <f>AH377/AE377</f>
        <v>#DIV/0!</v>
      </c>
      <c r="AJ377" s="147">
        <f t="shared" si="831"/>
        <v>0</v>
      </c>
      <c r="AK377" s="147">
        <f t="shared" si="831"/>
        <v>0</v>
      </c>
      <c r="AL377" s="170"/>
      <c r="AM377" s="148">
        <f t="shared" si="831"/>
        <v>0</v>
      </c>
      <c r="AN377" s="170" t="e">
        <f>AM377/AJ377</f>
        <v>#DIV/0!</v>
      </c>
      <c r="AO377" s="147">
        <f t="shared" si="831"/>
        <v>0</v>
      </c>
      <c r="AP377" s="147">
        <f t="shared" si="831"/>
        <v>0</v>
      </c>
      <c r="AQ377" s="170"/>
      <c r="AR377" s="147">
        <f t="shared" ref="AR377:AS377" si="832">AR342</f>
        <v>0</v>
      </c>
      <c r="AS377" s="147">
        <f t="shared" si="832"/>
        <v>0</v>
      </c>
      <c r="AT377" s="170"/>
      <c r="AU377" s="148">
        <f t="shared" si="831"/>
        <v>0</v>
      </c>
      <c r="AV377" s="170" t="e">
        <f>AU377/AR377</f>
        <v>#DIV/0!</v>
      </c>
      <c r="AW377" s="147">
        <f t="shared" si="831"/>
        <v>0</v>
      </c>
      <c r="AX377" s="147">
        <f t="shared" si="831"/>
        <v>0</v>
      </c>
      <c r="AY377" s="170" t="e">
        <f>AX377/AW377</f>
        <v>#DIV/0!</v>
      </c>
      <c r="AZ377" s="374"/>
    </row>
    <row r="378" spans="1:52" ht="24.75" customHeight="1">
      <c r="A378" s="324"/>
      <c r="B378" s="375" t="s">
        <v>417</v>
      </c>
      <c r="C378" s="375"/>
      <c r="D378" s="375"/>
      <c r="E378" s="375"/>
      <c r="F378" s="375"/>
      <c r="G378" s="375"/>
      <c r="H378" s="375"/>
      <c r="I378" s="375"/>
      <c r="J378" s="375"/>
      <c r="K378" s="375"/>
      <c r="L378" s="375"/>
      <c r="M378" s="375"/>
      <c r="N378" s="375"/>
      <c r="O378" s="375"/>
      <c r="P378" s="375"/>
      <c r="Q378" s="375"/>
      <c r="R378" s="375"/>
      <c r="S378" s="375"/>
      <c r="T378" s="375"/>
      <c r="U378" s="375"/>
      <c r="V378" s="375"/>
      <c r="W378" s="375"/>
      <c r="X378" s="375"/>
      <c r="Y378" s="375"/>
      <c r="Z378" s="375"/>
      <c r="AA378" s="375"/>
      <c r="AB378" s="375"/>
      <c r="AC378" s="375"/>
      <c r="AD378" s="375"/>
      <c r="AE378" s="375"/>
      <c r="AF378" s="375"/>
      <c r="AG378" s="375"/>
      <c r="AH378" s="375"/>
      <c r="AI378" s="375"/>
      <c r="AJ378" s="375"/>
      <c r="AK378" s="375"/>
      <c r="AL378" s="375"/>
      <c r="AM378" s="375"/>
      <c r="AN378" s="375"/>
      <c r="AO378" s="375"/>
      <c r="AP378" s="375"/>
      <c r="AQ378" s="375"/>
      <c r="AR378" s="375"/>
      <c r="AS378" s="375"/>
      <c r="AT378" s="375"/>
      <c r="AU378" s="375"/>
      <c r="AV378" s="375"/>
      <c r="AW378" s="375"/>
      <c r="AX378" s="375"/>
      <c r="AY378" s="375"/>
      <c r="AZ378" s="375"/>
    </row>
    <row r="379" spans="1:52" ht="24.75" customHeight="1">
      <c r="A379" s="376" t="s">
        <v>418</v>
      </c>
      <c r="B379" s="377"/>
      <c r="C379" s="377"/>
      <c r="D379" s="377"/>
      <c r="E379" s="377"/>
      <c r="F379" s="377"/>
      <c r="G379" s="377"/>
      <c r="H379" s="377"/>
      <c r="I379" s="377"/>
      <c r="J379" s="377"/>
      <c r="K379" s="377"/>
      <c r="L379" s="377"/>
      <c r="M379" s="377"/>
      <c r="N379" s="377"/>
      <c r="O379" s="377"/>
      <c r="P379" s="377"/>
      <c r="Q379" s="377"/>
      <c r="R379" s="377"/>
      <c r="S379" s="377"/>
      <c r="T379" s="377"/>
      <c r="U379" s="377"/>
      <c r="V379" s="377"/>
      <c r="W379" s="377"/>
      <c r="X379" s="377"/>
      <c r="Y379" s="377"/>
      <c r="Z379" s="377"/>
      <c r="AA379" s="377"/>
      <c r="AB379" s="377"/>
      <c r="AC379" s="377"/>
      <c r="AD379" s="377"/>
      <c r="AE379" s="377"/>
      <c r="AF379" s="377"/>
      <c r="AG379" s="377"/>
      <c r="AH379" s="377"/>
      <c r="AI379" s="377"/>
      <c r="AJ379" s="377"/>
      <c r="AK379" s="377"/>
      <c r="AL379" s="377"/>
      <c r="AM379" s="377"/>
      <c r="AN379" s="377"/>
      <c r="AO379" s="377"/>
      <c r="AP379" s="377"/>
      <c r="AQ379" s="377"/>
      <c r="AR379" s="377"/>
      <c r="AS379" s="377"/>
      <c r="AT379" s="377"/>
      <c r="AU379" s="377"/>
      <c r="AV379" s="377"/>
      <c r="AW379" s="377"/>
      <c r="AX379" s="377"/>
      <c r="AY379" s="377"/>
      <c r="AZ379" s="377"/>
    </row>
    <row r="380" spans="1:52" ht="24.75" customHeight="1">
      <c r="A380" s="376" t="s">
        <v>419</v>
      </c>
      <c r="B380" s="377"/>
      <c r="C380" s="377"/>
      <c r="D380" s="377"/>
      <c r="E380" s="377"/>
      <c r="F380" s="377"/>
      <c r="G380" s="377"/>
      <c r="H380" s="377"/>
      <c r="I380" s="377"/>
      <c r="J380" s="377"/>
      <c r="K380" s="377"/>
      <c r="L380" s="377"/>
      <c r="M380" s="377"/>
      <c r="N380" s="377"/>
      <c r="O380" s="377"/>
      <c r="P380" s="377"/>
      <c r="Q380" s="377"/>
      <c r="R380" s="377"/>
      <c r="S380" s="377"/>
      <c r="T380" s="377"/>
      <c r="U380" s="377"/>
      <c r="V380" s="377"/>
      <c r="W380" s="377"/>
      <c r="X380" s="377"/>
      <c r="Y380" s="377"/>
      <c r="Z380" s="377"/>
      <c r="AA380" s="377"/>
      <c r="AB380" s="377"/>
      <c r="AC380" s="377"/>
      <c r="AD380" s="377"/>
      <c r="AE380" s="377"/>
      <c r="AF380" s="377"/>
      <c r="AG380" s="377"/>
      <c r="AH380" s="377"/>
      <c r="AI380" s="377"/>
      <c r="AJ380" s="377"/>
      <c r="AK380" s="377"/>
      <c r="AL380" s="377"/>
      <c r="AM380" s="377"/>
      <c r="AN380" s="377"/>
      <c r="AO380" s="377"/>
      <c r="AP380" s="377"/>
      <c r="AQ380" s="377"/>
      <c r="AR380" s="377"/>
      <c r="AS380" s="377"/>
      <c r="AT380" s="377"/>
      <c r="AU380" s="377"/>
      <c r="AV380" s="377"/>
      <c r="AW380" s="377"/>
      <c r="AX380" s="377"/>
      <c r="AY380" s="377"/>
      <c r="AZ380" s="377"/>
    </row>
    <row r="381" spans="1:52" ht="33.75" customHeight="1">
      <c r="A381" s="378" t="s">
        <v>422</v>
      </c>
      <c r="B381" s="369" t="s">
        <v>420</v>
      </c>
      <c r="C381" s="369" t="s">
        <v>421</v>
      </c>
      <c r="D381" s="174" t="s">
        <v>41</v>
      </c>
      <c r="E381" s="296">
        <f>E382+E383+E384</f>
        <v>1600.31</v>
      </c>
      <c r="F381" s="147">
        <f t="shared" ref="F381:F387" si="833">I381+L381+O381+R381+U381+X381+AC381+AH381+AM381+AP381+AU381+AX381</f>
        <v>0</v>
      </c>
      <c r="G381" s="175">
        <f>F381/E381</f>
        <v>0</v>
      </c>
      <c r="H381" s="168">
        <v>0</v>
      </c>
      <c r="I381" s="168">
        <v>0</v>
      </c>
      <c r="J381" s="168">
        <v>0</v>
      </c>
      <c r="K381" s="168">
        <f t="shared" ref="K381:L381" si="834">K382+K383+K384+K386+K387</f>
        <v>0</v>
      </c>
      <c r="L381" s="168">
        <f t="shared" si="834"/>
        <v>0</v>
      </c>
      <c r="M381" s="168"/>
      <c r="N381" s="168"/>
      <c r="O381" s="168"/>
      <c r="P381" s="168"/>
      <c r="Q381" s="168">
        <f t="shared" ref="Q381:R381" si="835">Q382+Q383+Q384+Q386+Q387</f>
        <v>0</v>
      </c>
      <c r="R381" s="168">
        <f t="shared" si="835"/>
        <v>0</v>
      </c>
      <c r="S381" s="168" t="e">
        <f>R381/Q381*100</f>
        <v>#DIV/0!</v>
      </c>
      <c r="T381" s="168">
        <f t="shared" ref="T381:U381" si="836">T382+T383+T384+T386+T387</f>
        <v>0</v>
      </c>
      <c r="U381" s="168">
        <f t="shared" si="836"/>
        <v>0</v>
      </c>
      <c r="V381" s="168"/>
      <c r="W381" s="168">
        <f t="shared" ref="W381:X381" si="837">W382+W383+W384+W386+W387</f>
        <v>0</v>
      </c>
      <c r="X381" s="168">
        <f t="shared" si="837"/>
        <v>0</v>
      </c>
      <c r="Y381" s="168"/>
      <c r="Z381" s="168">
        <f t="shared" ref="Z381:AC381" si="838">Z382+Z383+Z384+Z386+Z387</f>
        <v>0</v>
      </c>
      <c r="AA381" s="168">
        <f t="shared" si="838"/>
        <v>0</v>
      </c>
      <c r="AB381" s="168">
        <f t="shared" si="838"/>
        <v>0</v>
      </c>
      <c r="AC381" s="168">
        <f t="shared" si="838"/>
        <v>0</v>
      </c>
      <c r="AD381" s="210" t="e">
        <f>AC381/Z381</f>
        <v>#DIV/0!</v>
      </c>
      <c r="AE381" s="168">
        <f t="shared" ref="AE381:AH381" si="839">AE382+AE383+AE384+AE386+AE387</f>
        <v>0</v>
      </c>
      <c r="AF381" s="168">
        <f t="shared" si="839"/>
        <v>0</v>
      </c>
      <c r="AG381" s="168">
        <f t="shared" si="839"/>
        <v>0</v>
      </c>
      <c r="AH381" s="219">
        <f t="shared" si="839"/>
        <v>0</v>
      </c>
      <c r="AI381" s="210" t="e">
        <f>AH381/AE381</f>
        <v>#DIV/0!</v>
      </c>
      <c r="AJ381" s="168">
        <f t="shared" ref="AJ381:AM381" si="840">AJ382+AJ383+AJ384+AJ386+AJ387</f>
        <v>0</v>
      </c>
      <c r="AK381" s="168">
        <f t="shared" si="840"/>
        <v>0</v>
      </c>
      <c r="AL381" s="168">
        <f t="shared" si="840"/>
        <v>0</v>
      </c>
      <c r="AM381" s="219">
        <f t="shared" si="840"/>
        <v>0</v>
      </c>
      <c r="AN381" s="210" t="e">
        <f>AM381/AJ381</f>
        <v>#DIV/0!</v>
      </c>
      <c r="AO381" s="168">
        <f t="shared" ref="AO381:AP381" si="841">AO382+AO383+AO384+AO386+AO387</f>
        <v>0</v>
      </c>
      <c r="AP381" s="168">
        <f t="shared" si="841"/>
        <v>0</v>
      </c>
      <c r="AQ381" s="168"/>
      <c r="AR381" s="168">
        <f t="shared" ref="AR381:AU381" si="842">AR382+AR383+AR384+AR386+AR387</f>
        <v>0</v>
      </c>
      <c r="AS381" s="168">
        <f t="shared" si="842"/>
        <v>0</v>
      </c>
      <c r="AT381" s="168">
        <f t="shared" si="842"/>
        <v>0</v>
      </c>
      <c r="AU381" s="168">
        <f t="shared" si="842"/>
        <v>0</v>
      </c>
      <c r="AV381" s="168"/>
      <c r="AW381" s="168">
        <f t="shared" ref="AW381:AX381" si="843">AW382+AW383+AW384+AW386+AW387</f>
        <v>1600.31</v>
      </c>
      <c r="AX381" s="168">
        <f t="shared" si="843"/>
        <v>0</v>
      </c>
      <c r="AY381" s="168"/>
      <c r="AZ381" s="372"/>
    </row>
    <row r="382" spans="1:52" ht="33.75" customHeight="1">
      <c r="A382" s="379"/>
      <c r="B382" s="370"/>
      <c r="C382" s="370"/>
      <c r="D382" s="176" t="s">
        <v>37</v>
      </c>
      <c r="E382" s="296">
        <f t="shared" ref="E382:E383" si="844">H382+K382+N382+Q382+T382+W382+Z382+AE382+AJ382+AO382+AR382+AW382</f>
        <v>0</v>
      </c>
      <c r="F382" s="147">
        <f t="shared" si="833"/>
        <v>0</v>
      </c>
      <c r="G382" s="170"/>
      <c r="H382" s="168">
        <v>0</v>
      </c>
      <c r="I382" s="168">
        <v>0</v>
      </c>
      <c r="J382" s="168">
        <v>0</v>
      </c>
      <c r="K382" s="148"/>
      <c r="L382" s="148"/>
      <c r="M382" s="171"/>
      <c r="N382" s="148"/>
      <c r="O382" s="148"/>
      <c r="P382" s="173"/>
      <c r="Q382" s="148"/>
      <c r="R382" s="148"/>
      <c r="S382" s="171"/>
      <c r="T382" s="148"/>
      <c r="U382" s="148"/>
      <c r="V382" s="171"/>
      <c r="W382" s="148"/>
      <c r="X382" s="148"/>
      <c r="Y382" s="171"/>
      <c r="Z382" s="148"/>
      <c r="AA382" s="151"/>
      <c r="AB382" s="172"/>
      <c r="AC382" s="171"/>
      <c r="AD382" s="173"/>
      <c r="AE382" s="148"/>
      <c r="AF382" s="151"/>
      <c r="AG382" s="172"/>
      <c r="AH382" s="281"/>
      <c r="AI382" s="173"/>
      <c r="AJ382" s="148"/>
      <c r="AK382" s="151"/>
      <c r="AL382" s="172"/>
      <c r="AM382" s="281"/>
      <c r="AN382" s="173"/>
      <c r="AO382" s="178"/>
      <c r="AP382" s="148"/>
      <c r="AQ382" s="148"/>
      <c r="AR382" s="148"/>
      <c r="AS382" s="149"/>
      <c r="AT382" s="172"/>
      <c r="AU382" s="177"/>
      <c r="AV382" s="173"/>
      <c r="AW382" s="148"/>
      <c r="AX382" s="150"/>
      <c r="AY382" s="173"/>
      <c r="AZ382" s="373"/>
    </row>
    <row r="383" spans="1:52" ht="52.5" customHeight="1">
      <c r="A383" s="379"/>
      <c r="B383" s="370"/>
      <c r="C383" s="370"/>
      <c r="D383" s="179" t="s">
        <v>2</v>
      </c>
      <c r="E383" s="296">
        <f t="shared" si="844"/>
        <v>0</v>
      </c>
      <c r="F383" s="147">
        <f t="shared" si="833"/>
        <v>0</v>
      </c>
      <c r="G383" s="180"/>
      <c r="H383" s="168">
        <v>0</v>
      </c>
      <c r="I383" s="168">
        <v>0</v>
      </c>
      <c r="J383" s="168">
        <v>0</v>
      </c>
      <c r="K383" s="153"/>
      <c r="L383" s="153"/>
      <c r="M383" s="154"/>
      <c r="N383" s="153"/>
      <c r="O383" s="153"/>
      <c r="P383" s="181"/>
      <c r="Q383" s="153"/>
      <c r="R383" s="153"/>
      <c r="S383" s="154"/>
      <c r="T383" s="153"/>
      <c r="U383" s="153"/>
      <c r="V383" s="154"/>
      <c r="W383" s="153"/>
      <c r="X383" s="153"/>
      <c r="Y383" s="154"/>
      <c r="Z383" s="153"/>
      <c r="AA383" s="157"/>
      <c r="AB383" s="158"/>
      <c r="AC383" s="154"/>
      <c r="AD383" s="181"/>
      <c r="AE383" s="153"/>
      <c r="AF383" s="157"/>
      <c r="AG383" s="158"/>
      <c r="AH383" s="280"/>
      <c r="AI383" s="181"/>
      <c r="AJ383" s="153"/>
      <c r="AK383" s="157"/>
      <c r="AL383" s="158"/>
      <c r="AM383" s="280"/>
      <c r="AN383" s="181"/>
      <c r="AO383" s="160"/>
      <c r="AP383" s="154"/>
      <c r="AQ383" s="154"/>
      <c r="AR383" s="153"/>
      <c r="AS383" s="155"/>
      <c r="AT383" s="158"/>
      <c r="AU383" s="182"/>
      <c r="AV383" s="181"/>
      <c r="AW383" s="153"/>
      <c r="AX383" s="156"/>
      <c r="AY383" s="181"/>
      <c r="AZ383" s="373"/>
    </row>
    <row r="384" spans="1:52" ht="33.75" customHeight="1">
      <c r="A384" s="379"/>
      <c r="B384" s="370"/>
      <c r="C384" s="370"/>
      <c r="D384" s="321" t="s">
        <v>284</v>
      </c>
      <c r="E384" s="296">
        <f t="shared" ref="E384" si="845">H384+K384+N384+Q384+T384+W384+AB384+AG384+AL384+AO384+AT384+AW384</f>
        <v>1600.31</v>
      </c>
      <c r="F384" s="147">
        <f t="shared" si="833"/>
        <v>0</v>
      </c>
      <c r="G384" s="168">
        <f>F384/E384*100</f>
        <v>0</v>
      </c>
      <c r="H384" s="168">
        <v>0</v>
      </c>
      <c r="I384" s="168">
        <v>0</v>
      </c>
      <c r="J384" s="168">
        <v>0</v>
      </c>
      <c r="K384" s="153">
        <v>0</v>
      </c>
      <c r="L384" s="153">
        <v>0</v>
      </c>
      <c r="M384" s="154"/>
      <c r="N384" s="153"/>
      <c r="O384" s="153"/>
      <c r="P384" s="181"/>
      <c r="Q384" s="153"/>
      <c r="R384" s="153"/>
      <c r="S384" s="168" t="e">
        <f>R384/Q384*100</f>
        <v>#DIV/0!</v>
      </c>
      <c r="T384" s="153"/>
      <c r="U384" s="153"/>
      <c r="V384" s="154"/>
      <c r="W384" s="153"/>
      <c r="X384" s="153"/>
      <c r="Y384" s="154"/>
      <c r="Z384" s="153"/>
      <c r="AA384" s="157"/>
      <c r="AB384" s="158"/>
      <c r="AC384" s="264"/>
      <c r="AD384" s="181" t="e">
        <f>AC384/Z384</f>
        <v>#DIV/0!</v>
      </c>
      <c r="AE384" s="153"/>
      <c r="AF384" s="157"/>
      <c r="AG384" s="158"/>
      <c r="AH384" s="280"/>
      <c r="AI384" s="181" t="e">
        <f>AH384/AE384</f>
        <v>#DIV/0!</v>
      </c>
      <c r="AJ384" s="153"/>
      <c r="AK384" s="157"/>
      <c r="AL384" s="158"/>
      <c r="AM384" s="280"/>
      <c r="AN384" s="181" t="e">
        <f>AM384/AJ384</f>
        <v>#DIV/0!</v>
      </c>
      <c r="AO384" s="153"/>
      <c r="AP384" s="182"/>
      <c r="AQ384" s="181"/>
      <c r="AR384" s="153">
        <v>0</v>
      </c>
      <c r="AS384" s="157"/>
      <c r="AT384" s="158"/>
      <c r="AU384" s="182"/>
      <c r="AV384" s="181"/>
      <c r="AW384" s="153">
        <f>AW391</f>
        <v>1600.31</v>
      </c>
      <c r="AX384" s="156"/>
      <c r="AY384" s="159"/>
      <c r="AZ384" s="373"/>
    </row>
    <row r="385" spans="1:52" ht="33.75" customHeight="1">
      <c r="A385" s="379"/>
      <c r="B385" s="370"/>
      <c r="C385" s="370"/>
      <c r="D385" s="321" t="s">
        <v>289</v>
      </c>
      <c r="E385" s="296">
        <f t="shared" ref="E385:E387" si="846">H385+K385+N385+Q385+T385+W385+Z385+AE385+AJ385+AO385+AR385+AW385</f>
        <v>0</v>
      </c>
      <c r="F385" s="147">
        <f t="shared" si="833"/>
        <v>0</v>
      </c>
      <c r="G385" s="152"/>
      <c r="H385" s="168">
        <v>0</v>
      </c>
      <c r="I385" s="168">
        <v>0</v>
      </c>
      <c r="J385" s="168">
        <v>0</v>
      </c>
      <c r="K385" s="162"/>
      <c r="L385" s="162"/>
      <c r="M385" s="161"/>
      <c r="N385" s="162"/>
      <c r="O385" s="162"/>
      <c r="P385" s="167"/>
      <c r="Q385" s="162"/>
      <c r="R385" s="162"/>
      <c r="S385" s="161"/>
      <c r="T385" s="162"/>
      <c r="U385" s="162"/>
      <c r="V385" s="161"/>
      <c r="W385" s="162"/>
      <c r="X385" s="162"/>
      <c r="Y385" s="161"/>
      <c r="Z385" s="162"/>
      <c r="AA385" s="164"/>
      <c r="AB385" s="165"/>
      <c r="AC385" s="161"/>
      <c r="AD385" s="167"/>
      <c r="AE385" s="162"/>
      <c r="AF385" s="164"/>
      <c r="AG385" s="165"/>
      <c r="AH385" s="282"/>
      <c r="AI385" s="167"/>
      <c r="AJ385" s="162"/>
      <c r="AK385" s="164"/>
      <c r="AL385" s="165"/>
      <c r="AM385" s="185"/>
      <c r="AN385" s="167"/>
      <c r="AO385" s="162"/>
      <c r="AP385" s="185"/>
      <c r="AQ385" s="167"/>
      <c r="AR385" s="162"/>
      <c r="AS385" s="166"/>
      <c r="AT385" s="165"/>
      <c r="AU385" s="185"/>
      <c r="AV385" s="167"/>
      <c r="AW385" s="153"/>
      <c r="AX385" s="163"/>
      <c r="AY385" s="167"/>
      <c r="AZ385" s="373"/>
    </row>
    <row r="386" spans="1:52" ht="33.75" customHeight="1">
      <c r="A386" s="379"/>
      <c r="B386" s="370"/>
      <c r="C386" s="370"/>
      <c r="D386" s="321" t="s">
        <v>285</v>
      </c>
      <c r="E386" s="296">
        <f t="shared" si="846"/>
        <v>0</v>
      </c>
      <c r="F386" s="147">
        <f t="shared" si="833"/>
        <v>0</v>
      </c>
      <c r="G386" s="152"/>
      <c r="H386" s="168">
        <v>0</v>
      </c>
      <c r="I386" s="168">
        <v>0</v>
      </c>
      <c r="J386" s="168">
        <v>0</v>
      </c>
      <c r="K386" s="162"/>
      <c r="L386" s="162"/>
      <c r="M386" s="161"/>
      <c r="N386" s="162"/>
      <c r="O386" s="162"/>
      <c r="P386" s="167"/>
      <c r="Q386" s="162"/>
      <c r="R386" s="162"/>
      <c r="S386" s="161"/>
      <c r="T386" s="162"/>
      <c r="U386" s="162"/>
      <c r="V386" s="161"/>
      <c r="W386" s="162"/>
      <c r="X386" s="162"/>
      <c r="Y386" s="161"/>
      <c r="Z386" s="162"/>
      <c r="AA386" s="164"/>
      <c r="AB386" s="165"/>
      <c r="AC386" s="161"/>
      <c r="AD386" s="167"/>
      <c r="AE386" s="162"/>
      <c r="AF386" s="164"/>
      <c r="AG386" s="165"/>
      <c r="AH386" s="282"/>
      <c r="AI386" s="167"/>
      <c r="AJ386" s="162"/>
      <c r="AK386" s="164"/>
      <c r="AL386" s="165"/>
      <c r="AM386" s="185"/>
      <c r="AN386" s="167"/>
      <c r="AO386" s="162"/>
      <c r="AP386" s="185"/>
      <c r="AQ386" s="167"/>
      <c r="AR386" s="162"/>
      <c r="AS386" s="166"/>
      <c r="AT386" s="165"/>
      <c r="AU386" s="185"/>
      <c r="AV386" s="167"/>
      <c r="AW386" s="162"/>
      <c r="AX386" s="163"/>
      <c r="AY386" s="167"/>
      <c r="AZ386" s="373"/>
    </row>
    <row r="387" spans="1:52" ht="33.75" customHeight="1">
      <c r="A387" s="380"/>
      <c r="B387" s="371"/>
      <c r="C387" s="371"/>
      <c r="D387" s="169" t="s">
        <v>43</v>
      </c>
      <c r="E387" s="296">
        <f t="shared" si="846"/>
        <v>0</v>
      </c>
      <c r="F387" s="147">
        <f t="shared" si="833"/>
        <v>0</v>
      </c>
      <c r="G387" s="170"/>
      <c r="H387" s="168">
        <v>0</v>
      </c>
      <c r="I387" s="168">
        <v>0</v>
      </c>
      <c r="J387" s="168">
        <v>0</v>
      </c>
      <c r="K387" s="148"/>
      <c r="L387" s="148"/>
      <c r="M387" s="171"/>
      <c r="N387" s="148"/>
      <c r="O387" s="148"/>
      <c r="P387" s="173"/>
      <c r="Q387" s="148"/>
      <c r="R387" s="148"/>
      <c r="S387" s="171"/>
      <c r="T387" s="148"/>
      <c r="U387" s="148"/>
      <c r="V387" s="171"/>
      <c r="W387" s="148"/>
      <c r="X387" s="148"/>
      <c r="Y387" s="171"/>
      <c r="Z387" s="148"/>
      <c r="AA387" s="151"/>
      <c r="AB387" s="172"/>
      <c r="AC387" s="171"/>
      <c r="AD387" s="173"/>
      <c r="AE387" s="148"/>
      <c r="AF387" s="151"/>
      <c r="AG387" s="172"/>
      <c r="AH387" s="281"/>
      <c r="AI387" s="173"/>
      <c r="AJ387" s="148"/>
      <c r="AK387" s="151"/>
      <c r="AL387" s="172"/>
      <c r="AM387" s="177"/>
      <c r="AN387" s="173"/>
      <c r="AO387" s="148"/>
      <c r="AP387" s="177"/>
      <c r="AQ387" s="173"/>
      <c r="AR387" s="148"/>
      <c r="AS387" s="149"/>
      <c r="AT387" s="172"/>
      <c r="AU387" s="177"/>
      <c r="AV387" s="173"/>
      <c r="AW387" s="148"/>
      <c r="AX387" s="148"/>
      <c r="AY387" s="173"/>
      <c r="AZ387" s="374"/>
    </row>
    <row r="388" spans="1:52" ht="33.75" customHeight="1">
      <c r="A388" s="378" t="s">
        <v>423</v>
      </c>
      <c r="B388" s="369" t="s">
        <v>424</v>
      </c>
      <c r="C388" s="369" t="s">
        <v>421</v>
      </c>
      <c r="D388" s="174" t="s">
        <v>41</v>
      </c>
      <c r="E388" s="296">
        <f>E389+E390+E391</f>
        <v>1600.31</v>
      </c>
      <c r="F388" s="147">
        <f t="shared" ref="F388:F394" si="847">I388+L388+O388+R388+U388+X388+AC388+AH388+AM388+AP388+AU388+AX388</f>
        <v>0</v>
      </c>
      <c r="G388" s="175">
        <f>F388/E388</f>
        <v>0</v>
      </c>
      <c r="H388" s="168">
        <v>0</v>
      </c>
      <c r="I388" s="168">
        <v>0</v>
      </c>
      <c r="J388" s="168">
        <v>0</v>
      </c>
      <c r="K388" s="168">
        <f t="shared" ref="K388:L388" si="848">K389+K390+K391+K393+K394</f>
        <v>0</v>
      </c>
      <c r="L388" s="168">
        <f t="shared" si="848"/>
        <v>0</v>
      </c>
      <c r="M388" s="168"/>
      <c r="N388" s="168"/>
      <c r="O388" s="168"/>
      <c r="P388" s="168"/>
      <c r="Q388" s="168">
        <f t="shared" ref="Q388:R388" si="849">Q389+Q390+Q391+Q393+Q394</f>
        <v>0</v>
      </c>
      <c r="R388" s="168">
        <f t="shared" si="849"/>
        <v>0</v>
      </c>
      <c r="S388" s="168" t="e">
        <f>R388/Q388*100</f>
        <v>#DIV/0!</v>
      </c>
      <c r="T388" s="168">
        <f t="shared" ref="T388:U388" si="850">T389+T390+T391+T393+T394</f>
        <v>0</v>
      </c>
      <c r="U388" s="168">
        <f t="shared" si="850"/>
        <v>0</v>
      </c>
      <c r="V388" s="168"/>
      <c r="W388" s="168">
        <f t="shared" ref="W388:X388" si="851">W389+W390+W391+W393+W394</f>
        <v>0</v>
      </c>
      <c r="X388" s="168">
        <f t="shared" si="851"/>
        <v>0</v>
      </c>
      <c r="Y388" s="168"/>
      <c r="Z388" s="168">
        <f t="shared" ref="Z388:AC388" si="852">Z389+Z390+Z391+Z393+Z394</f>
        <v>0</v>
      </c>
      <c r="AA388" s="168">
        <f t="shared" si="852"/>
        <v>0</v>
      </c>
      <c r="AB388" s="168">
        <f t="shared" si="852"/>
        <v>0</v>
      </c>
      <c r="AC388" s="168">
        <f t="shared" si="852"/>
        <v>0</v>
      </c>
      <c r="AD388" s="210" t="e">
        <f>AC388/Z388</f>
        <v>#DIV/0!</v>
      </c>
      <c r="AE388" s="168">
        <f t="shared" ref="AE388:AH388" si="853">AE389+AE390+AE391+AE393+AE394</f>
        <v>0</v>
      </c>
      <c r="AF388" s="168">
        <f t="shared" si="853"/>
        <v>0</v>
      </c>
      <c r="AG388" s="168">
        <f t="shared" si="853"/>
        <v>0</v>
      </c>
      <c r="AH388" s="219">
        <f t="shared" si="853"/>
        <v>0</v>
      </c>
      <c r="AI388" s="210" t="e">
        <f>AH388/AE388</f>
        <v>#DIV/0!</v>
      </c>
      <c r="AJ388" s="168">
        <f t="shared" ref="AJ388:AM388" si="854">AJ389+AJ390+AJ391+AJ393+AJ394</f>
        <v>0</v>
      </c>
      <c r="AK388" s="168">
        <f t="shared" si="854"/>
        <v>0</v>
      </c>
      <c r="AL388" s="168">
        <f t="shared" si="854"/>
        <v>0</v>
      </c>
      <c r="AM388" s="219">
        <f t="shared" si="854"/>
        <v>0</v>
      </c>
      <c r="AN388" s="210" t="e">
        <f>AM388/AJ388</f>
        <v>#DIV/0!</v>
      </c>
      <c r="AO388" s="168">
        <f t="shared" ref="AO388:AP388" si="855">AO389+AO390+AO391+AO393+AO394</f>
        <v>0</v>
      </c>
      <c r="AP388" s="168">
        <f t="shared" si="855"/>
        <v>0</v>
      </c>
      <c r="AQ388" s="168"/>
      <c r="AR388" s="168">
        <f t="shared" ref="AR388:AU388" si="856">AR389+AR390+AR391+AR393+AR394</f>
        <v>0</v>
      </c>
      <c r="AS388" s="168">
        <f t="shared" si="856"/>
        <v>0</v>
      </c>
      <c r="AT388" s="168">
        <f t="shared" si="856"/>
        <v>0</v>
      </c>
      <c r="AU388" s="168">
        <f t="shared" si="856"/>
        <v>0</v>
      </c>
      <c r="AV388" s="168"/>
      <c r="AW388" s="168">
        <f t="shared" ref="AW388:AX388" si="857">AW389+AW390+AW391+AW393+AW394</f>
        <v>1600.31</v>
      </c>
      <c r="AX388" s="168">
        <f t="shared" si="857"/>
        <v>0</v>
      </c>
      <c r="AY388" s="168"/>
      <c r="AZ388" s="372"/>
    </row>
    <row r="389" spans="1:52" ht="33.75" customHeight="1">
      <c r="A389" s="379"/>
      <c r="B389" s="370"/>
      <c r="C389" s="370"/>
      <c r="D389" s="176" t="s">
        <v>37</v>
      </c>
      <c r="E389" s="296">
        <f t="shared" ref="E389:E390" si="858">H389+K389+N389+Q389+T389+W389+Z389+AE389+AJ389+AO389+AR389+AW389</f>
        <v>0</v>
      </c>
      <c r="F389" s="147">
        <f t="shared" si="847"/>
        <v>0</v>
      </c>
      <c r="G389" s="170"/>
      <c r="H389" s="168">
        <v>0</v>
      </c>
      <c r="I389" s="168">
        <v>0</v>
      </c>
      <c r="J389" s="168">
        <v>0</v>
      </c>
      <c r="K389" s="148"/>
      <c r="L389" s="148"/>
      <c r="M389" s="171"/>
      <c r="N389" s="148"/>
      <c r="O389" s="148"/>
      <c r="P389" s="173"/>
      <c r="Q389" s="148"/>
      <c r="R389" s="148"/>
      <c r="S389" s="171"/>
      <c r="T389" s="148"/>
      <c r="U389" s="148"/>
      <c r="V389" s="171"/>
      <c r="W389" s="148"/>
      <c r="X389" s="148"/>
      <c r="Y389" s="171"/>
      <c r="Z389" s="148"/>
      <c r="AA389" s="151"/>
      <c r="AB389" s="172"/>
      <c r="AC389" s="171"/>
      <c r="AD389" s="173"/>
      <c r="AE389" s="148"/>
      <c r="AF389" s="151"/>
      <c r="AG389" s="172"/>
      <c r="AH389" s="281"/>
      <c r="AI389" s="173"/>
      <c r="AJ389" s="148"/>
      <c r="AK389" s="151"/>
      <c r="AL389" s="172"/>
      <c r="AM389" s="281"/>
      <c r="AN389" s="173"/>
      <c r="AO389" s="178"/>
      <c r="AP389" s="148"/>
      <c r="AQ389" s="148"/>
      <c r="AR389" s="148"/>
      <c r="AS389" s="149"/>
      <c r="AT389" s="172"/>
      <c r="AU389" s="177"/>
      <c r="AV389" s="173"/>
      <c r="AW389" s="148"/>
      <c r="AX389" s="150"/>
      <c r="AY389" s="173"/>
      <c r="AZ389" s="373"/>
    </row>
    <row r="390" spans="1:52" ht="52.5" customHeight="1">
      <c r="A390" s="379"/>
      <c r="B390" s="370"/>
      <c r="C390" s="370"/>
      <c r="D390" s="179" t="s">
        <v>2</v>
      </c>
      <c r="E390" s="296">
        <f t="shared" si="858"/>
        <v>0</v>
      </c>
      <c r="F390" s="147">
        <f t="shared" si="847"/>
        <v>0</v>
      </c>
      <c r="G390" s="180"/>
      <c r="H390" s="168">
        <v>0</v>
      </c>
      <c r="I390" s="168">
        <v>0</v>
      </c>
      <c r="J390" s="168">
        <v>0</v>
      </c>
      <c r="K390" s="153"/>
      <c r="L390" s="153"/>
      <c r="M390" s="154"/>
      <c r="N390" s="153"/>
      <c r="O390" s="153"/>
      <c r="P390" s="181"/>
      <c r="Q390" s="153"/>
      <c r="R390" s="153"/>
      <c r="S390" s="154"/>
      <c r="T390" s="153"/>
      <c r="U390" s="153"/>
      <c r="V390" s="154"/>
      <c r="W390" s="153"/>
      <c r="X390" s="153"/>
      <c r="Y390" s="154"/>
      <c r="Z390" s="153"/>
      <c r="AA390" s="157"/>
      <c r="AB390" s="158"/>
      <c r="AC390" s="154"/>
      <c r="AD390" s="181"/>
      <c r="AE390" s="153"/>
      <c r="AF390" s="157"/>
      <c r="AG390" s="158"/>
      <c r="AH390" s="280"/>
      <c r="AI390" s="181"/>
      <c r="AJ390" s="153"/>
      <c r="AK390" s="157"/>
      <c r="AL390" s="158"/>
      <c r="AM390" s="280"/>
      <c r="AN390" s="181"/>
      <c r="AO390" s="160"/>
      <c r="AP390" s="154"/>
      <c r="AQ390" s="154"/>
      <c r="AR390" s="153"/>
      <c r="AS390" s="155"/>
      <c r="AT390" s="158"/>
      <c r="AU390" s="182"/>
      <c r="AV390" s="181"/>
      <c r="AW390" s="153"/>
      <c r="AX390" s="156"/>
      <c r="AY390" s="181"/>
      <c r="AZ390" s="373"/>
    </row>
    <row r="391" spans="1:52" ht="33.75" customHeight="1">
      <c r="A391" s="379"/>
      <c r="B391" s="370"/>
      <c r="C391" s="370"/>
      <c r="D391" s="321" t="s">
        <v>284</v>
      </c>
      <c r="E391" s="296">
        <f t="shared" ref="E391" si="859">H391+K391+N391+Q391+T391+W391+AB391+AG391+AL391+AO391+AT391+AW391</f>
        <v>1600.31</v>
      </c>
      <c r="F391" s="147">
        <f t="shared" si="847"/>
        <v>0</v>
      </c>
      <c r="G391" s="168">
        <f>F391/E391*100</f>
        <v>0</v>
      </c>
      <c r="H391" s="168">
        <v>0</v>
      </c>
      <c r="I391" s="168">
        <v>0</v>
      </c>
      <c r="J391" s="168">
        <v>0</v>
      </c>
      <c r="K391" s="153">
        <v>0</v>
      </c>
      <c r="L391" s="153">
        <v>0</v>
      </c>
      <c r="M391" s="154"/>
      <c r="N391" s="153"/>
      <c r="O391" s="153"/>
      <c r="P391" s="181"/>
      <c r="Q391" s="153"/>
      <c r="R391" s="153"/>
      <c r="S391" s="168" t="e">
        <f>R391/Q391*100</f>
        <v>#DIV/0!</v>
      </c>
      <c r="T391" s="153"/>
      <c r="U391" s="153"/>
      <c r="V391" s="154"/>
      <c r="W391" s="153"/>
      <c r="X391" s="153"/>
      <c r="Y391" s="154"/>
      <c r="Z391" s="153"/>
      <c r="AA391" s="157"/>
      <c r="AB391" s="158"/>
      <c r="AC391" s="264"/>
      <c r="AD391" s="181" t="e">
        <f>AC391/Z391</f>
        <v>#DIV/0!</v>
      </c>
      <c r="AE391" s="153"/>
      <c r="AF391" s="157"/>
      <c r="AG391" s="158"/>
      <c r="AH391" s="280"/>
      <c r="AI391" s="181" t="e">
        <f>AH391/AE391</f>
        <v>#DIV/0!</v>
      </c>
      <c r="AJ391" s="153"/>
      <c r="AK391" s="157"/>
      <c r="AL391" s="158"/>
      <c r="AM391" s="280"/>
      <c r="AN391" s="181" t="e">
        <f>AM391/AJ391</f>
        <v>#DIV/0!</v>
      </c>
      <c r="AO391" s="153"/>
      <c r="AP391" s="182"/>
      <c r="AQ391" s="181"/>
      <c r="AR391" s="153">
        <v>0</v>
      </c>
      <c r="AS391" s="157"/>
      <c r="AT391" s="158"/>
      <c r="AU391" s="182"/>
      <c r="AV391" s="181"/>
      <c r="AW391" s="153">
        <v>1600.31</v>
      </c>
      <c r="AX391" s="156"/>
      <c r="AY391" s="159"/>
      <c r="AZ391" s="373"/>
    </row>
    <row r="392" spans="1:52" ht="33.75" customHeight="1">
      <c r="A392" s="379"/>
      <c r="B392" s="370"/>
      <c r="C392" s="370"/>
      <c r="D392" s="321" t="s">
        <v>289</v>
      </c>
      <c r="E392" s="296">
        <f t="shared" ref="E392:E394" si="860">H392+K392+N392+Q392+T392+W392+Z392+AE392+AJ392+AO392+AR392+AW392</f>
        <v>0</v>
      </c>
      <c r="F392" s="147">
        <f t="shared" si="847"/>
        <v>0</v>
      </c>
      <c r="G392" s="152"/>
      <c r="H392" s="168">
        <v>0</v>
      </c>
      <c r="I392" s="168">
        <v>0</v>
      </c>
      <c r="J392" s="168">
        <v>0</v>
      </c>
      <c r="K392" s="162"/>
      <c r="L392" s="162"/>
      <c r="M392" s="161"/>
      <c r="N392" s="162"/>
      <c r="O392" s="162"/>
      <c r="P392" s="167"/>
      <c r="Q392" s="162"/>
      <c r="R392" s="162"/>
      <c r="S392" s="161"/>
      <c r="T392" s="162"/>
      <c r="U392" s="162"/>
      <c r="V392" s="161"/>
      <c r="W392" s="162"/>
      <c r="X392" s="162"/>
      <c r="Y392" s="161"/>
      <c r="Z392" s="162"/>
      <c r="AA392" s="164"/>
      <c r="AB392" s="165"/>
      <c r="AC392" s="161"/>
      <c r="AD392" s="167"/>
      <c r="AE392" s="162"/>
      <c r="AF392" s="164"/>
      <c r="AG392" s="165"/>
      <c r="AH392" s="282"/>
      <c r="AI392" s="167"/>
      <c r="AJ392" s="162"/>
      <c r="AK392" s="164"/>
      <c r="AL392" s="165"/>
      <c r="AM392" s="185"/>
      <c r="AN392" s="167"/>
      <c r="AO392" s="162"/>
      <c r="AP392" s="185"/>
      <c r="AQ392" s="167"/>
      <c r="AR392" s="162"/>
      <c r="AS392" s="166"/>
      <c r="AT392" s="165"/>
      <c r="AU392" s="185"/>
      <c r="AV392" s="167"/>
      <c r="AW392" s="153"/>
      <c r="AX392" s="163"/>
      <c r="AY392" s="167"/>
      <c r="AZ392" s="373"/>
    </row>
    <row r="393" spans="1:52" ht="33.75" customHeight="1">
      <c r="A393" s="379"/>
      <c r="B393" s="370"/>
      <c r="C393" s="370"/>
      <c r="D393" s="321" t="s">
        <v>285</v>
      </c>
      <c r="E393" s="296">
        <f t="shared" si="860"/>
        <v>0</v>
      </c>
      <c r="F393" s="147">
        <f t="shared" si="847"/>
        <v>0</v>
      </c>
      <c r="G393" s="152"/>
      <c r="H393" s="168">
        <v>0</v>
      </c>
      <c r="I393" s="168">
        <v>0</v>
      </c>
      <c r="J393" s="168">
        <v>0</v>
      </c>
      <c r="K393" s="162"/>
      <c r="L393" s="162"/>
      <c r="M393" s="161"/>
      <c r="N393" s="162"/>
      <c r="O393" s="162"/>
      <c r="P393" s="167"/>
      <c r="Q393" s="162"/>
      <c r="R393" s="162"/>
      <c r="S393" s="161"/>
      <c r="T393" s="162"/>
      <c r="U393" s="162"/>
      <c r="V393" s="161"/>
      <c r="W393" s="162"/>
      <c r="X393" s="162"/>
      <c r="Y393" s="161"/>
      <c r="Z393" s="162"/>
      <c r="AA393" s="164"/>
      <c r="AB393" s="165"/>
      <c r="AC393" s="161"/>
      <c r="AD393" s="167"/>
      <c r="AE393" s="162"/>
      <c r="AF393" s="164"/>
      <c r="AG393" s="165"/>
      <c r="AH393" s="282"/>
      <c r="AI393" s="167"/>
      <c r="AJ393" s="162"/>
      <c r="AK393" s="164"/>
      <c r="AL393" s="165"/>
      <c r="AM393" s="185"/>
      <c r="AN393" s="167"/>
      <c r="AO393" s="162"/>
      <c r="AP393" s="185"/>
      <c r="AQ393" s="167"/>
      <c r="AR393" s="162"/>
      <c r="AS393" s="166"/>
      <c r="AT393" s="165"/>
      <c r="AU393" s="185"/>
      <c r="AV393" s="167"/>
      <c r="AW393" s="162"/>
      <c r="AX393" s="163"/>
      <c r="AY393" s="167"/>
      <c r="AZ393" s="373"/>
    </row>
    <row r="394" spans="1:52" ht="33.75" customHeight="1">
      <c r="A394" s="380"/>
      <c r="B394" s="371"/>
      <c r="C394" s="371"/>
      <c r="D394" s="169" t="s">
        <v>43</v>
      </c>
      <c r="E394" s="296">
        <f t="shared" si="860"/>
        <v>0</v>
      </c>
      <c r="F394" s="147">
        <f t="shared" si="847"/>
        <v>0</v>
      </c>
      <c r="G394" s="170"/>
      <c r="H394" s="168">
        <v>0</v>
      </c>
      <c r="I394" s="168">
        <v>0</v>
      </c>
      <c r="J394" s="168">
        <v>0</v>
      </c>
      <c r="K394" s="148"/>
      <c r="L394" s="148"/>
      <c r="M394" s="171"/>
      <c r="N394" s="148"/>
      <c r="O394" s="148"/>
      <c r="P394" s="173"/>
      <c r="Q394" s="148"/>
      <c r="R394" s="148"/>
      <c r="S394" s="171"/>
      <c r="T394" s="148"/>
      <c r="U394" s="148"/>
      <c r="V394" s="171"/>
      <c r="W394" s="148"/>
      <c r="X394" s="148"/>
      <c r="Y394" s="171"/>
      <c r="Z394" s="148"/>
      <c r="AA394" s="151"/>
      <c r="AB394" s="172"/>
      <c r="AC394" s="171"/>
      <c r="AD394" s="173"/>
      <c r="AE394" s="148"/>
      <c r="AF394" s="151"/>
      <c r="AG394" s="172"/>
      <c r="AH394" s="281"/>
      <c r="AI394" s="173"/>
      <c r="AJ394" s="148"/>
      <c r="AK394" s="151"/>
      <c r="AL394" s="172"/>
      <c r="AM394" s="177"/>
      <c r="AN394" s="173"/>
      <c r="AO394" s="148"/>
      <c r="AP394" s="177"/>
      <c r="AQ394" s="173"/>
      <c r="AR394" s="148"/>
      <c r="AS394" s="149"/>
      <c r="AT394" s="172"/>
      <c r="AU394" s="177"/>
      <c r="AV394" s="173"/>
      <c r="AW394" s="148"/>
      <c r="AX394" s="148"/>
      <c r="AY394" s="173"/>
      <c r="AZ394" s="374"/>
    </row>
    <row r="395" spans="1:52" ht="18.75" customHeight="1">
      <c r="A395" s="393" t="s">
        <v>382</v>
      </c>
      <c r="B395" s="402"/>
      <c r="C395" s="403"/>
      <c r="D395" s="174" t="s">
        <v>41</v>
      </c>
      <c r="E395" s="296">
        <f>E398+E397+E396</f>
        <v>1600.31</v>
      </c>
      <c r="F395" s="147">
        <f>F398+F397+F396</f>
        <v>0</v>
      </c>
      <c r="G395" s="175">
        <f>F395/E395</f>
        <v>0</v>
      </c>
      <c r="H395" s="147">
        <f>H398+H397+H396</f>
        <v>0</v>
      </c>
      <c r="I395" s="147">
        <f>I398+I397+I396</f>
        <v>0</v>
      </c>
      <c r="J395" s="168" t="e">
        <f>I395/H395*100</f>
        <v>#DIV/0!</v>
      </c>
      <c r="K395" s="147">
        <f>K398+K397+K396</f>
        <v>0</v>
      </c>
      <c r="L395" s="147">
        <f>L398+L397+L396</f>
        <v>0</v>
      </c>
      <c r="M395" s="175" t="e">
        <f>L395/K395</f>
        <v>#DIV/0!</v>
      </c>
      <c r="N395" s="147">
        <f>N398+N397+N396</f>
        <v>0</v>
      </c>
      <c r="O395" s="147">
        <f>O398+O397+O396</f>
        <v>0</v>
      </c>
      <c r="P395" s="175" t="e">
        <f>O395/N395</f>
        <v>#DIV/0!</v>
      </c>
      <c r="Q395" s="147">
        <f>Q398+Q397+Q396</f>
        <v>0</v>
      </c>
      <c r="R395" s="147">
        <f>R398+R397+R396</f>
        <v>0</v>
      </c>
      <c r="S395" s="175" t="e">
        <f>R395/Q395</f>
        <v>#DIV/0!</v>
      </c>
      <c r="T395" s="147">
        <f>T398+T397+T396</f>
        <v>0</v>
      </c>
      <c r="U395" s="147">
        <f>U398+U397+U396</f>
        <v>0</v>
      </c>
      <c r="V395" s="175" t="e">
        <f>U395/T395</f>
        <v>#DIV/0!</v>
      </c>
      <c r="W395" s="147">
        <f>W398+W397+W396</f>
        <v>0</v>
      </c>
      <c r="X395" s="147">
        <f>X398+X397+X396</f>
        <v>0</v>
      </c>
      <c r="Y395" s="175" t="e">
        <f>X395/W395</f>
        <v>#DIV/0!</v>
      </c>
      <c r="Z395" s="147">
        <f t="shared" ref="Z395:AC395" si="861">Z398+Z397+Z396</f>
        <v>0</v>
      </c>
      <c r="AA395" s="147">
        <f t="shared" si="861"/>
        <v>0</v>
      </c>
      <c r="AB395" s="147">
        <f t="shared" si="861"/>
        <v>0</v>
      </c>
      <c r="AC395" s="147">
        <f t="shared" si="861"/>
        <v>0</v>
      </c>
      <c r="AD395" s="175" t="e">
        <f>AC395/Z395</f>
        <v>#DIV/0!</v>
      </c>
      <c r="AE395" s="147">
        <f t="shared" ref="AE395:AH395" si="862">AE398+AE397+AE396</f>
        <v>0</v>
      </c>
      <c r="AF395" s="147">
        <f t="shared" si="862"/>
        <v>0</v>
      </c>
      <c r="AG395" s="147">
        <f t="shared" si="862"/>
        <v>0</v>
      </c>
      <c r="AH395" s="147">
        <f t="shared" si="862"/>
        <v>0</v>
      </c>
      <c r="AI395" s="175" t="e">
        <f>AH395/AE395</f>
        <v>#DIV/0!</v>
      </c>
      <c r="AJ395" s="147">
        <f t="shared" ref="AJ395:AM395" si="863">AJ398+AJ397+AJ396</f>
        <v>0</v>
      </c>
      <c r="AK395" s="147">
        <f t="shared" si="863"/>
        <v>0</v>
      </c>
      <c r="AL395" s="147">
        <f t="shared" si="863"/>
        <v>0</v>
      </c>
      <c r="AM395" s="147">
        <f t="shared" si="863"/>
        <v>0</v>
      </c>
      <c r="AN395" s="175" t="e">
        <f>AM395/AJ395</f>
        <v>#DIV/0!</v>
      </c>
      <c r="AO395" s="147">
        <f>AO398+AO397+AO396</f>
        <v>0</v>
      </c>
      <c r="AP395" s="147">
        <f>AP398+AP397+AP396</f>
        <v>0</v>
      </c>
      <c r="AQ395" s="175" t="e">
        <f>AP395/AO395</f>
        <v>#DIV/0!</v>
      </c>
      <c r="AR395" s="147">
        <f t="shared" ref="AR395:AU395" si="864">AR398+AR397+AR396</f>
        <v>0</v>
      </c>
      <c r="AS395" s="147">
        <f t="shared" si="864"/>
        <v>0</v>
      </c>
      <c r="AT395" s="147">
        <f t="shared" si="864"/>
        <v>0</v>
      </c>
      <c r="AU395" s="147">
        <f t="shared" si="864"/>
        <v>0</v>
      </c>
      <c r="AV395" s="175" t="e">
        <f>AU395/AR395</f>
        <v>#DIV/0!</v>
      </c>
      <c r="AW395" s="147">
        <f>AW398+AW397+AW396</f>
        <v>1600.31</v>
      </c>
      <c r="AX395" s="147">
        <f>AX398+AX397+AX396</f>
        <v>0</v>
      </c>
      <c r="AY395" s="175">
        <f>AX395/AW395</f>
        <v>0</v>
      </c>
      <c r="AZ395" s="372"/>
    </row>
    <row r="396" spans="1:52" ht="31.2">
      <c r="A396" s="396"/>
      <c r="B396" s="404"/>
      <c r="C396" s="405"/>
      <c r="D396" s="176" t="s">
        <v>37</v>
      </c>
      <c r="E396" s="296">
        <f>E389+E382+E375+E340+E291+E284+E277+E270+E256+E249</f>
        <v>0</v>
      </c>
      <c r="F396" s="147">
        <f>F389+F382+F375+F340+F291+F284+F277+F270+F256+F249</f>
        <v>0</v>
      </c>
      <c r="G396" s="170"/>
      <c r="H396" s="147">
        <f>H389+H382+H375+H340+H291+H284+H277+H270+H256+H249</f>
        <v>0</v>
      </c>
      <c r="I396" s="147">
        <f>I389+I382+I375+I340+I291+I284+I277+I270+I256+I249</f>
        <v>0</v>
      </c>
      <c r="J396" s="170"/>
      <c r="K396" s="147">
        <f>K389+K382+K375+K340+K291+K284+K277+K270+K256+K249</f>
        <v>0</v>
      </c>
      <c r="L396" s="147">
        <f>L389+L382+L375+L340+L291+L284+L277+L270+L256+L249</f>
        <v>0</v>
      </c>
      <c r="M396" s="170"/>
      <c r="N396" s="147">
        <f>N389+N382+N375+N340+N291+N284+N277+N270+N256+N249</f>
        <v>0</v>
      </c>
      <c r="O396" s="147">
        <f>O389+O382+O375+O340+O291+O284+O277+O270+O256+O249</f>
        <v>0</v>
      </c>
      <c r="P396" s="170"/>
      <c r="Q396" s="147">
        <f>Q389+Q382+Q375+Q340+Q291+Q284+Q277+Q270+Q256+Q249</f>
        <v>0</v>
      </c>
      <c r="R396" s="147">
        <f>R389+R382+R375+R340+R291+R284+R277+R270+R256+R249</f>
        <v>0</v>
      </c>
      <c r="S396" s="170"/>
      <c r="T396" s="147">
        <f>T389+T382+T375+T340+T291+T284+T277+T270+T256+T249</f>
        <v>0</v>
      </c>
      <c r="U396" s="147">
        <f>U389+U382+U375+U340+U291+U284+U277+U270+U256+U249</f>
        <v>0</v>
      </c>
      <c r="V396" s="170"/>
      <c r="W396" s="147">
        <f>W389+W382+W375+W340+W291+W284+W277+W270+W256+W249</f>
        <v>0</v>
      </c>
      <c r="X396" s="147">
        <f>X389+X382+X375+X340+X291+X284+X277+X270+X256+X249</f>
        <v>0</v>
      </c>
      <c r="Y396" s="170"/>
      <c r="Z396" s="147">
        <f t="shared" ref="Z396:AC396" si="865">Z389+Z382+Z375+Z340+Z291+Z284+Z277+Z270+Z256+Z249</f>
        <v>0</v>
      </c>
      <c r="AA396" s="147">
        <f t="shared" si="865"/>
        <v>0</v>
      </c>
      <c r="AB396" s="147">
        <f t="shared" si="865"/>
        <v>0</v>
      </c>
      <c r="AC396" s="147">
        <f t="shared" si="865"/>
        <v>0</v>
      </c>
      <c r="AD396" s="170"/>
      <c r="AE396" s="147">
        <f t="shared" ref="AE396:AH396" si="866">AE389+AE382+AE375+AE340+AE291+AE284+AE277+AE270+AE256+AE249</f>
        <v>0</v>
      </c>
      <c r="AF396" s="147">
        <f t="shared" si="866"/>
        <v>0</v>
      </c>
      <c r="AG396" s="147">
        <f t="shared" si="866"/>
        <v>0</v>
      </c>
      <c r="AH396" s="147">
        <f t="shared" si="866"/>
        <v>0</v>
      </c>
      <c r="AI396" s="170"/>
      <c r="AJ396" s="147">
        <f t="shared" ref="AJ396:AM396" si="867">AJ389+AJ382+AJ375+AJ340+AJ291+AJ284+AJ277+AJ270+AJ256+AJ249</f>
        <v>0</v>
      </c>
      <c r="AK396" s="147">
        <f t="shared" si="867"/>
        <v>0</v>
      </c>
      <c r="AL396" s="147">
        <f t="shared" si="867"/>
        <v>0</v>
      </c>
      <c r="AM396" s="147">
        <f t="shared" si="867"/>
        <v>0</v>
      </c>
      <c r="AN396" s="170"/>
      <c r="AO396" s="147">
        <f>AO389+AO382+AO375+AO340+AO291+AO284+AO277+AO270+AO256+AO249</f>
        <v>0</v>
      </c>
      <c r="AP396" s="147">
        <f>AP389+AP382+AP375+AP340+AP291+AP284+AP277+AP270+AP256+AP249</f>
        <v>0</v>
      </c>
      <c r="AQ396" s="170"/>
      <c r="AR396" s="147">
        <f t="shared" ref="AR396:AU396" si="868">AR389+AR382+AR375+AR340+AR291+AR284+AR277+AR270+AR256+AR249</f>
        <v>0</v>
      </c>
      <c r="AS396" s="147">
        <f t="shared" si="868"/>
        <v>0</v>
      </c>
      <c r="AT396" s="147">
        <f t="shared" si="868"/>
        <v>0</v>
      </c>
      <c r="AU396" s="147">
        <f t="shared" si="868"/>
        <v>0</v>
      </c>
      <c r="AV396" s="170"/>
      <c r="AW396" s="147">
        <f>AW389+AW382+AW375+AW340+AW291+AW284+AW277+AW270+AW256+AW249</f>
        <v>0</v>
      </c>
      <c r="AX396" s="147">
        <f>AX389+AX382+AX375+AX340+AX291+AX284+AX277+AX270+AX256+AX249</f>
        <v>0</v>
      </c>
      <c r="AY396" s="170"/>
      <c r="AZ396" s="373"/>
    </row>
    <row r="397" spans="1:52" ht="64.5" customHeight="1">
      <c r="A397" s="396"/>
      <c r="B397" s="404"/>
      <c r="C397" s="405"/>
      <c r="D397" s="179" t="s">
        <v>2</v>
      </c>
      <c r="E397" s="296">
        <f>E390+E383+E376+E341+E292+E285+E278+E271+E257+E250</f>
        <v>0</v>
      </c>
      <c r="F397" s="147">
        <f>F390+F383+F376+F341+F292+F285+F278+F271+F257+F250</f>
        <v>0</v>
      </c>
      <c r="G397" s="180"/>
      <c r="H397" s="147">
        <f t="shared" ref="H397:I397" si="869">H390+H383+H376+H341+H292+H285+H278+H271+H257+H250</f>
        <v>0</v>
      </c>
      <c r="I397" s="147">
        <f t="shared" si="869"/>
        <v>0</v>
      </c>
      <c r="J397" s="180"/>
      <c r="K397" s="147">
        <f t="shared" ref="K397:L397" si="870">K390+K383+K376+K341+K292+K285+K278+K271+K257+K250</f>
        <v>0</v>
      </c>
      <c r="L397" s="147">
        <f t="shared" si="870"/>
        <v>0</v>
      </c>
      <c r="M397" s="180"/>
      <c r="N397" s="147">
        <f t="shared" ref="N397:O397" si="871">N390+N383+N376+N341+N292+N285+N278+N271+N257+N250</f>
        <v>0</v>
      </c>
      <c r="O397" s="147">
        <f t="shared" si="871"/>
        <v>0</v>
      </c>
      <c r="P397" s="180"/>
      <c r="Q397" s="147">
        <f t="shared" ref="Q397:R397" si="872">Q390+Q383+Q376+Q341+Q292+Q285+Q278+Q271+Q257+Q250</f>
        <v>0</v>
      </c>
      <c r="R397" s="147">
        <f t="shared" si="872"/>
        <v>0</v>
      </c>
      <c r="S397" s="180"/>
      <c r="T397" s="147">
        <f t="shared" ref="T397:U397" si="873">T390+T383+T376+T341+T292+T285+T278+T271+T257+T250</f>
        <v>0</v>
      </c>
      <c r="U397" s="147">
        <f t="shared" si="873"/>
        <v>0</v>
      </c>
      <c r="V397" s="180"/>
      <c r="W397" s="147">
        <f t="shared" ref="W397:X397" si="874">W390+W383+W376+W341+W292+W285+W278+W271+W257+W250</f>
        <v>0</v>
      </c>
      <c r="X397" s="147">
        <f t="shared" si="874"/>
        <v>0</v>
      </c>
      <c r="Y397" s="180"/>
      <c r="Z397" s="147">
        <f t="shared" ref="Z397:AC397" si="875">Z390+Z383+Z376+Z341+Z292+Z285+Z278+Z271+Z257+Z250</f>
        <v>0</v>
      </c>
      <c r="AA397" s="147">
        <f t="shared" si="875"/>
        <v>0</v>
      </c>
      <c r="AB397" s="147">
        <f t="shared" si="875"/>
        <v>0</v>
      </c>
      <c r="AC397" s="147">
        <f t="shared" si="875"/>
        <v>0</v>
      </c>
      <c r="AD397" s="180"/>
      <c r="AE397" s="147">
        <f t="shared" ref="AE397:AH397" si="876">AE390+AE383+AE376+AE341+AE292+AE285+AE278+AE271+AE257+AE250</f>
        <v>0</v>
      </c>
      <c r="AF397" s="147">
        <f t="shared" si="876"/>
        <v>0</v>
      </c>
      <c r="AG397" s="147">
        <f t="shared" si="876"/>
        <v>0</v>
      </c>
      <c r="AH397" s="147">
        <f t="shared" si="876"/>
        <v>0</v>
      </c>
      <c r="AI397" s="180"/>
      <c r="AJ397" s="147">
        <f t="shared" ref="AJ397:AM397" si="877">AJ390+AJ383+AJ376+AJ341+AJ292+AJ285+AJ278+AJ271+AJ257+AJ250</f>
        <v>0</v>
      </c>
      <c r="AK397" s="147">
        <f t="shared" si="877"/>
        <v>0</v>
      </c>
      <c r="AL397" s="147">
        <f t="shared" si="877"/>
        <v>0</v>
      </c>
      <c r="AM397" s="147">
        <f t="shared" si="877"/>
        <v>0</v>
      </c>
      <c r="AN397" s="180"/>
      <c r="AO397" s="147">
        <f t="shared" ref="AO397:AP397" si="878">AO390+AO383+AO376+AO341+AO292+AO285+AO278+AO271+AO257+AO250</f>
        <v>0</v>
      </c>
      <c r="AP397" s="147">
        <f t="shared" si="878"/>
        <v>0</v>
      </c>
      <c r="AQ397" s="180"/>
      <c r="AR397" s="147">
        <f t="shared" ref="AR397:AU397" si="879">AR390+AR383+AR376+AR341+AR292+AR285+AR278+AR271+AR257+AR250</f>
        <v>0</v>
      </c>
      <c r="AS397" s="147">
        <f t="shared" si="879"/>
        <v>0</v>
      </c>
      <c r="AT397" s="147">
        <f t="shared" si="879"/>
        <v>0</v>
      </c>
      <c r="AU397" s="147">
        <f t="shared" si="879"/>
        <v>0</v>
      </c>
      <c r="AV397" s="180"/>
      <c r="AW397" s="147">
        <f t="shared" ref="AW397:AX397" si="880">AW390+AW383+AW376+AW341+AW292+AW285+AW278+AW271+AW257+AW250</f>
        <v>0</v>
      </c>
      <c r="AX397" s="147">
        <f t="shared" si="880"/>
        <v>0</v>
      </c>
      <c r="AY397" s="180"/>
      <c r="AZ397" s="373"/>
    </row>
    <row r="398" spans="1:52" ht="21.75" customHeight="1">
      <c r="A398" s="396"/>
      <c r="B398" s="404"/>
      <c r="C398" s="405"/>
      <c r="D398" s="321" t="s">
        <v>284</v>
      </c>
      <c r="E398" s="296">
        <f>E391</f>
        <v>1600.31</v>
      </c>
      <c r="F398" s="147">
        <f>F391+F384+F377+F342+F293+F286+F279+F272+F258+F251</f>
        <v>0</v>
      </c>
      <c r="G398" s="175">
        <f>F398/E398</f>
        <v>0</v>
      </c>
      <c r="H398" s="147">
        <f t="shared" ref="H398:I398" si="881">H391+H384+H377+H342+H293+H286+H279+H272+H258+H251</f>
        <v>0</v>
      </c>
      <c r="I398" s="147">
        <f t="shared" si="881"/>
        <v>0</v>
      </c>
      <c r="J398" s="168" t="e">
        <f>I398/H398*100</f>
        <v>#DIV/0!</v>
      </c>
      <c r="K398" s="147">
        <f t="shared" ref="K398:L398" si="882">K391+K384+K377+K342+K293+K286+K279+K272+K258+K251</f>
        <v>0</v>
      </c>
      <c r="L398" s="147">
        <f t="shared" si="882"/>
        <v>0</v>
      </c>
      <c r="M398" s="175" t="e">
        <f>L398/K398</f>
        <v>#DIV/0!</v>
      </c>
      <c r="N398" s="147">
        <f t="shared" ref="N398:O398" si="883">N391+N384+N377+N342+N293+N286+N279+N272+N258+N251</f>
        <v>0</v>
      </c>
      <c r="O398" s="147">
        <f t="shared" si="883"/>
        <v>0</v>
      </c>
      <c r="P398" s="175" t="e">
        <f>O398/N398</f>
        <v>#DIV/0!</v>
      </c>
      <c r="Q398" s="147">
        <f t="shared" ref="Q398:R398" si="884">Q391+Q384+Q377+Q342+Q293+Q286+Q279+Q272+Q258+Q251</f>
        <v>0</v>
      </c>
      <c r="R398" s="147">
        <f t="shared" si="884"/>
        <v>0</v>
      </c>
      <c r="S398" s="180" t="e">
        <f>R398/Q398</f>
        <v>#DIV/0!</v>
      </c>
      <c r="T398" s="147">
        <f t="shared" ref="T398:U398" si="885">T391+T384+T377+T342+T293+T286+T279+T272+T258+T251</f>
        <v>0</v>
      </c>
      <c r="U398" s="147">
        <f t="shared" si="885"/>
        <v>0</v>
      </c>
      <c r="V398" s="180" t="e">
        <f>U398/T398</f>
        <v>#DIV/0!</v>
      </c>
      <c r="W398" s="147">
        <f t="shared" ref="W398:X398" si="886">W391+W384+W377+W342+W293+W286+W279+W272+W258+W251</f>
        <v>0</v>
      </c>
      <c r="X398" s="147">
        <f t="shared" si="886"/>
        <v>0</v>
      </c>
      <c r="Y398" s="175" t="e">
        <f>X398/W398</f>
        <v>#DIV/0!</v>
      </c>
      <c r="Z398" s="147">
        <f t="shared" ref="Z398:AC398" si="887">Z391+Z384+Z377+Z342+Z293+Z286+Z279+Z272+Z258+Z251</f>
        <v>0</v>
      </c>
      <c r="AA398" s="147">
        <f t="shared" si="887"/>
        <v>0</v>
      </c>
      <c r="AB398" s="147">
        <f t="shared" si="887"/>
        <v>0</v>
      </c>
      <c r="AC398" s="147">
        <f t="shared" si="887"/>
        <v>0</v>
      </c>
      <c r="AD398" s="175" t="e">
        <f>AC398/Z398</f>
        <v>#DIV/0!</v>
      </c>
      <c r="AE398" s="147">
        <f t="shared" ref="AE398:AH398" si="888">AE391+AE384+AE377+AE342+AE293+AE286+AE279+AE272+AE258+AE251</f>
        <v>0</v>
      </c>
      <c r="AF398" s="147">
        <f t="shared" si="888"/>
        <v>0</v>
      </c>
      <c r="AG398" s="147">
        <f t="shared" si="888"/>
        <v>0</v>
      </c>
      <c r="AH398" s="147">
        <f t="shared" si="888"/>
        <v>0</v>
      </c>
      <c r="AI398" s="175" t="e">
        <f>AH398/AE398</f>
        <v>#DIV/0!</v>
      </c>
      <c r="AJ398" s="147">
        <f t="shared" ref="AJ398:AM398" si="889">AJ391+AJ384+AJ377+AJ342+AJ293+AJ286+AJ279+AJ272+AJ258+AJ251</f>
        <v>0</v>
      </c>
      <c r="AK398" s="147">
        <f t="shared" si="889"/>
        <v>0</v>
      </c>
      <c r="AL398" s="147">
        <f t="shared" si="889"/>
        <v>0</v>
      </c>
      <c r="AM398" s="147">
        <f t="shared" si="889"/>
        <v>0</v>
      </c>
      <c r="AN398" s="175" t="e">
        <f>AM398/AJ398</f>
        <v>#DIV/0!</v>
      </c>
      <c r="AO398" s="147">
        <f t="shared" ref="AO398:AP398" si="890">AO391+AO384+AO377+AO342+AO293+AO286+AO279+AO272+AO258+AO251</f>
        <v>0</v>
      </c>
      <c r="AP398" s="147">
        <f t="shared" si="890"/>
        <v>0</v>
      </c>
      <c r="AQ398" s="175" t="e">
        <f>AP398/AO398</f>
        <v>#DIV/0!</v>
      </c>
      <c r="AR398" s="147">
        <f t="shared" ref="AR398:AU398" si="891">AR391+AR384+AR377+AR342+AR293+AR286+AR279+AR272+AR258+AR251</f>
        <v>0</v>
      </c>
      <c r="AS398" s="147">
        <f t="shared" si="891"/>
        <v>0</v>
      </c>
      <c r="AT398" s="147">
        <f t="shared" si="891"/>
        <v>0</v>
      </c>
      <c r="AU398" s="147">
        <f t="shared" si="891"/>
        <v>0</v>
      </c>
      <c r="AV398" s="175" t="e">
        <f>AU398/AR398</f>
        <v>#DIV/0!</v>
      </c>
      <c r="AW398" s="296">
        <f>AW391</f>
        <v>1600.31</v>
      </c>
      <c r="AX398" s="296">
        <f>AX391</f>
        <v>0</v>
      </c>
      <c r="AY398" s="175">
        <f>AX398/AW398</f>
        <v>0</v>
      </c>
      <c r="AZ398" s="373"/>
    </row>
    <row r="399" spans="1:52" ht="87.75" customHeight="1">
      <c r="A399" s="396"/>
      <c r="B399" s="404"/>
      <c r="C399" s="405"/>
      <c r="D399" s="321" t="s">
        <v>289</v>
      </c>
      <c r="E399" s="296"/>
      <c r="F399" s="147"/>
      <c r="G399" s="152"/>
      <c r="H399" s="147">
        <f t="shared" ref="H399:I399" si="892">H392+H385+H378+H371+H336+H287+H280+H273+H259+H252</f>
        <v>0</v>
      </c>
      <c r="I399" s="147">
        <f t="shared" si="892"/>
        <v>0</v>
      </c>
      <c r="J399" s="152"/>
      <c r="K399" s="147"/>
      <c r="L399" s="147"/>
      <c r="M399" s="152"/>
      <c r="N399" s="147"/>
      <c r="O399" s="147"/>
      <c r="P399" s="152"/>
      <c r="Q399" s="147"/>
      <c r="R399" s="147"/>
      <c r="S399" s="152"/>
      <c r="T399" s="147"/>
      <c r="U399" s="147"/>
      <c r="V399" s="152"/>
      <c r="W399" s="147">
        <f t="shared" ref="W399:X399" si="893">W392+W385+W378+W371+W336+W287+W280+W273+W259+W252</f>
        <v>1876.2199999999998</v>
      </c>
      <c r="X399" s="147">
        <f t="shared" si="893"/>
        <v>1876.2199999999998</v>
      </c>
      <c r="Y399" s="152"/>
      <c r="Z399" s="147"/>
      <c r="AA399" s="147">
        <f t="shared" ref="AA399:AC399" si="894">AA392+AA385+AA378+AA371+AA336+AA287+AA280+AA273+AA259+AA252</f>
        <v>0</v>
      </c>
      <c r="AB399" s="147">
        <f t="shared" si="894"/>
        <v>0</v>
      </c>
      <c r="AC399" s="147">
        <f t="shared" si="894"/>
        <v>371.15499999999997</v>
      </c>
      <c r="AD399" s="152"/>
      <c r="AE399" s="147"/>
      <c r="AF399" s="147">
        <f t="shared" ref="AF399:AH399" si="895">AF392+AF385+AF378+AF371+AF336+AF287+AF280+AF273+AF259+AF252</f>
        <v>0</v>
      </c>
      <c r="AG399" s="147">
        <f t="shared" si="895"/>
        <v>0</v>
      </c>
      <c r="AH399" s="147">
        <f t="shared" si="895"/>
        <v>918.54539999999997</v>
      </c>
      <c r="AI399" s="152"/>
      <c r="AJ399" s="147">
        <f t="shared" ref="AJ399:AM399" si="896">AJ392+AJ385+AJ378+AJ371+AJ336+AJ287+AJ280+AJ273+AJ259+AJ252</f>
        <v>0</v>
      </c>
      <c r="AK399" s="147">
        <f t="shared" si="896"/>
        <v>0</v>
      </c>
      <c r="AL399" s="147" t="e">
        <f t="shared" si="896"/>
        <v>#DIV/0!</v>
      </c>
      <c r="AM399" s="147">
        <f t="shared" si="896"/>
        <v>0</v>
      </c>
      <c r="AN399" s="152"/>
      <c r="AO399" s="147">
        <f t="shared" ref="AO399:AP399" si="897">AO392+AO385+AO378+AO371+AO336+AO287+AO280+AO273+AO259+AO252</f>
        <v>0</v>
      </c>
      <c r="AP399" s="147">
        <f t="shared" si="897"/>
        <v>0</v>
      </c>
      <c r="AQ399" s="152"/>
      <c r="AR399" s="147"/>
      <c r="AS399" s="147">
        <f t="shared" ref="AS399:AU399" si="898">AS392+AS385+AS378+AS371+AS336+AS287+AS280+AS273+AS259+AS252</f>
        <v>0</v>
      </c>
      <c r="AT399" s="147">
        <f t="shared" si="898"/>
        <v>0</v>
      </c>
      <c r="AU399" s="147">
        <f t="shared" si="898"/>
        <v>0</v>
      </c>
      <c r="AV399" s="152"/>
      <c r="AW399" s="147"/>
      <c r="AX399" s="147">
        <f t="shared" ref="AX399" si="899">AX392+AX385+AX378+AX371+AX336+AX287+AX280+AX273+AX259+AX252</f>
        <v>0</v>
      </c>
      <c r="AY399" s="152"/>
      <c r="AZ399" s="373"/>
    </row>
    <row r="400" spans="1:52" ht="21.75" customHeight="1">
      <c r="A400" s="396"/>
      <c r="B400" s="404"/>
      <c r="C400" s="405"/>
      <c r="D400" s="321" t="s">
        <v>285</v>
      </c>
      <c r="E400" s="296">
        <f>E393+E386+E379+E372+E337+E288+E281+E274+E260+E253</f>
        <v>0</v>
      </c>
      <c r="F400" s="147">
        <f>F393+F386+F379+F372+F337+F288+F281+F274+F260+F253</f>
        <v>0</v>
      </c>
      <c r="G400" s="152"/>
      <c r="H400" s="147">
        <f t="shared" ref="H400:I400" si="900">H393+H386+H379+H372+H337+H288+H281+H274+H260+H253</f>
        <v>0</v>
      </c>
      <c r="I400" s="147">
        <f t="shared" si="900"/>
        <v>0</v>
      </c>
      <c r="J400" s="152"/>
      <c r="K400" s="147">
        <f t="shared" ref="K400:L400" si="901">K393+K386+K379+K372+K337+K288+K281+K274+K260+K253</f>
        <v>0</v>
      </c>
      <c r="L400" s="147">
        <f t="shared" si="901"/>
        <v>0</v>
      </c>
      <c r="M400" s="152"/>
      <c r="N400" s="147">
        <f t="shared" ref="N400:O400" si="902">N393+N386+N379+N372+N337+N288+N281+N274+N260+N253</f>
        <v>0</v>
      </c>
      <c r="O400" s="147">
        <f t="shared" si="902"/>
        <v>0</v>
      </c>
      <c r="P400" s="152"/>
      <c r="Q400" s="147">
        <f t="shared" ref="Q400:R400" si="903">Q393+Q386+Q379+Q372+Q337+Q288+Q281+Q274+Q260+Q253</f>
        <v>0</v>
      </c>
      <c r="R400" s="147">
        <f t="shared" si="903"/>
        <v>0</v>
      </c>
      <c r="S400" s="152"/>
      <c r="T400" s="147">
        <f t="shared" ref="T400:U400" si="904">T393+T386+T379+T372+T337+T288+T281+T274+T260+T253</f>
        <v>0</v>
      </c>
      <c r="U400" s="147">
        <f t="shared" si="904"/>
        <v>0</v>
      </c>
      <c r="V400" s="152"/>
      <c r="W400" s="147">
        <f t="shared" ref="W400:X400" si="905">W393+W386+W379+W372+W337+W288+W281+W274+W260+W253</f>
        <v>0</v>
      </c>
      <c r="X400" s="147">
        <f t="shared" si="905"/>
        <v>0</v>
      </c>
      <c r="Y400" s="152"/>
      <c r="Z400" s="147">
        <f t="shared" ref="Z400:AC400" si="906">Z393+Z386+Z379+Z372+Z337+Z288+Z281+Z274+Z260+Z253</f>
        <v>0</v>
      </c>
      <c r="AA400" s="147">
        <f t="shared" si="906"/>
        <v>0</v>
      </c>
      <c r="AB400" s="147">
        <f t="shared" si="906"/>
        <v>0</v>
      </c>
      <c r="AC400" s="147">
        <f t="shared" si="906"/>
        <v>0</v>
      </c>
      <c r="AD400" s="152"/>
      <c r="AE400" s="147">
        <f t="shared" ref="AE400:AH400" si="907">AE393+AE386+AE379+AE372+AE337+AE288+AE281+AE274+AE260+AE253</f>
        <v>0</v>
      </c>
      <c r="AF400" s="147">
        <f t="shared" si="907"/>
        <v>0</v>
      </c>
      <c r="AG400" s="147">
        <f t="shared" si="907"/>
        <v>0</v>
      </c>
      <c r="AH400" s="147">
        <f t="shared" si="907"/>
        <v>0</v>
      </c>
      <c r="AI400" s="152"/>
      <c r="AJ400" s="147">
        <f t="shared" ref="AJ400:AM400" si="908">AJ393+AJ386+AJ379+AJ372+AJ337+AJ288+AJ281+AJ274+AJ260+AJ253</f>
        <v>0</v>
      </c>
      <c r="AK400" s="147">
        <f t="shared" si="908"/>
        <v>0</v>
      </c>
      <c r="AL400" s="147">
        <f t="shared" si="908"/>
        <v>0</v>
      </c>
      <c r="AM400" s="147">
        <f t="shared" si="908"/>
        <v>0</v>
      </c>
      <c r="AN400" s="152"/>
      <c r="AO400" s="147">
        <f t="shared" ref="AO400:AP400" si="909">AO393+AO386+AO379+AO372+AO337+AO288+AO281+AO274+AO260+AO253</f>
        <v>0</v>
      </c>
      <c r="AP400" s="147">
        <f t="shared" si="909"/>
        <v>0</v>
      </c>
      <c r="AQ400" s="152"/>
      <c r="AR400" s="147">
        <f t="shared" ref="AR400:AU400" si="910">AR393+AR386+AR379+AR372+AR337+AR288+AR281+AR274+AR260+AR253</f>
        <v>0</v>
      </c>
      <c r="AS400" s="147">
        <f t="shared" si="910"/>
        <v>0</v>
      </c>
      <c r="AT400" s="147">
        <f t="shared" si="910"/>
        <v>0</v>
      </c>
      <c r="AU400" s="147">
        <f t="shared" si="910"/>
        <v>0</v>
      </c>
      <c r="AV400" s="152"/>
      <c r="AW400" s="147">
        <f t="shared" ref="AW400:AX400" si="911">AW393+AW386+AW379+AW372+AW337+AW288+AW281+AW274+AW260+AW253</f>
        <v>0</v>
      </c>
      <c r="AX400" s="147">
        <f t="shared" si="911"/>
        <v>0</v>
      </c>
      <c r="AY400" s="152"/>
      <c r="AZ400" s="373"/>
    </row>
    <row r="401" spans="1:52" ht="33.75" customHeight="1">
      <c r="A401" s="399"/>
      <c r="B401" s="406"/>
      <c r="C401" s="407"/>
      <c r="D401" s="169" t="s">
        <v>43</v>
      </c>
      <c r="E401" s="296">
        <f>E394+E387+E380+E373+E338+E289+E282+E275+E261+E254</f>
        <v>0</v>
      </c>
      <c r="F401" s="147">
        <f>F394+F387+F380+F373+F338+F289+F282+F275+F261+F254</f>
        <v>0</v>
      </c>
      <c r="G401" s="175" t="e">
        <f>F401/E401</f>
        <v>#DIV/0!</v>
      </c>
      <c r="H401" s="147">
        <f t="shared" ref="H401:I401" si="912">H394+H387+H380+H373+H338+H289+H282+H275+H261+H254</f>
        <v>0</v>
      </c>
      <c r="I401" s="147">
        <f t="shared" si="912"/>
        <v>0</v>
      </c>
      <c r="J401" s="170"/>
      <c r="K401" s="147">
        <f t="shared" ref="K401:L401" si="913">K394+K387+K380+K373+K338+K289+K282+K275+K261+K254</f>
        <v>0</v>
      </c>
      <c r="L401" s="147">
        <f t="shared" si="913"/>
        <v>0</v>
      </c>
      <c r="M401" s="175" t="e">
        <f>L401/K401</f>
        <v>#DIV/0!</v>
      </c>
      <c r="N401" s="147">
        <f t="shared" ref="N401:O401" si="914">N394+N387+N380+N373+N338+N289+N282+N275+N261+N254</f>
        <v>0</v>
      </c>
      <c r="O401" s="147">
        <f t="shared" si="914"/>
        <v>0</v>
      </c>
      <c r="P401" s="175" t="e">
        <f>O401/N401</f>
        <v>#DIV/0!</v>
      </c>
      <c r="Q401" s="147">
        <f t="shared" ref="Q401:R401" si="915">Q394+Q387+Q380+Q373+Q338+Q289+Q282+Q275+Q261+Q254</f>
        <v>0</v>
      </c>
      <c r="R401" s="147">
        <f t="shared" si="915"/>
        <v>0</v>
      </c>
      <c r="S401" s="170"/>
      <c r="T401" s="147">
        <f t="shared" ref="T401:U401" si="916">T394+T387+T380+T373+T338+T289+T282+T275+T261+T254</f>
        <v>0</v>
      </c>
      <c r="U401" s="147">
        <f t="shared" si="916"/>
        <v>0</v>
      </c>
      <c r="V401" s="170"/>
      <c r="W401" s="147">
        <f t="shared" ref="W401:X401" si="917">W394+W387+W380+W373+W338+W289+W282+W275+W261+W254</f>
        <v>0</v>
      </c>
      <c r="X401" s="147">
        <f t="shared" si="917"/>
        <v>0</v>
      </c>
      <c r="Y401" s="175"/>
      <c r="Z401" s="147">
        <f t="shared" ref="Z401:AC401" si="918">Z394+Z387+Z380+Z373+Z338+Z289+Z282+Z275+Z261+Z254</f>
        <v>0</v>
      </c>
      <c r="AA401" s="147">
        <f t="shared" si="918"/>
        <v>0</v>
      </c>
      <c r="AB401" s="147">
        <f t="shared" si="918"/>
        <v>0</v>
      </c>
      <c r="AC401" s="147">
        <f t="shared" si="918"/>
        <v>0</v>
      </c>
      <c r="AD401" s="170"/>
      <c r="AE401" s="147">
        <f t="shared" ref="AE401:AH401" si="919">AE394+AE387+AE380+AE373+AE338+AE289+AE282+AE275+AE261+AE254</f>
        <v>0</v>
      </c>
      <c r="AF401" s="147">
        <f t="shared" si="919"/>
        <v>0</v>
      </c>
      <c r="AG401" s="147">
        <f t="shared" si="919"/>
        <v>0</v>
      </c>
      <c r="AH401" s="147">
        <f t="shared" si="919"/>
        <v>0</v>
      </c>
      <c r="AI401" s="170" t="e">
        <f>AH401/AE401</f>
        <v>#DIV/0!</v>
      </c>
      <c r="AJ401" s="147">
        <f t="shared" ref="AJ401:AM401" si="920">AJ394+AJ387+AJ380+AJ373+AJ338+AJ289+AJ282+AJ275+AJ261+AJ254</f>
        <v>0</v>
      </c>
      <c r="AK401" s="147">
        <f t="shared" si="920"/>
        <v>0</v>
      </c>
      <c r="AL401" s="147">
        <f t="shared" si="920"/>
        <v>0</v>
      </c>
      <c r="AM401" s="147">
        <f t="shared" si="920"/>
        <v>0</v>
      </c>
      <c r="AN401" s="170" t="e">
        <f>AM401/AJ401</f>
        <v>#DIV/0!</v>
      </c>
      <c r="AO401" s="147">
        <f t="shared" ref="AO401:AP401" si="921">AO394+AO387+AO380+AO373+AO338+AO289+AO282+AO275+AO261+AO254</f>
        <v>0</v>
      </c>
      <c r="AP401" s="147">
        <f t="shared" si="921"/>
        <v>0</v>
      </c>
      <c r="AQ401" s="175"/>
      <c r="AR401" s="147">
        <f t="shared" ref="AR401:AU401" si="922">AR394+AR387+AR380+AR373+AR338+AR289+AR282+AR275+AR261+AR254</f>
        <v>0</v>
      </c>
      <c r="AS401" s="147">
        <f t="shared" si="922"/>
        <v>0</v>
      </c>
      <c r="AT401" s="147">
        <f t="shared" si="922"/>
        <v>0</v>
      </c>
      <c r="AU401" s="147">
        <f t="shared" si="922"/>
        <v>0</v>
      </c>
      <c r="AV401" s="175" t="e">
        <f>AU401/AR401</f>
        <v>#DIV/0!</v>
      </c>
      <c r="AW401" s="147">
        <f t="shared" ref="AW401:AX401" si="923">AW394+AW387+AW380+AW373+AW338+AW289+AW282+AW275+AW261+AW254</f>
        <v>0</v>
      </c>
      <c r="AX401" s="147">
        <f t="shared" si="923"/>
        <v>0</v>
      </c>
      <c r="AY401" s="175" t="e">
        <f>AX401/AW401</f>
        <v>#DIV/0!</v>
      </c>
      <c r="AZ401" s="374"/>
    </row>
    <row r="402" spans="1:52" ht="18.75" customHeight="1">
      <c r="A402" s="393" t="s">
        <v>425</v>
      </c>
      <c r="B402" s="402"/>
      <c r="C402" s="403"/>
      <c r="D402" s="174" t="s">
        <v>41</v>
      </c>
      <c r="E402" s="296">
        <f>E403+E404+E405</f>
        <v>1600.31</v>
      </c>
      <c r="F402" s="147">
        <f t="shared" ref="F402:F408" si="924">I402+L402+O402+R402+U402+X402+AC402+AH402+AM402+AP402+AU402+AX402</f>
        <v>0</v>
      </c>
      <c r="G402" s="175">
        <f>F402/E402</f>
        <v>0</v>
      </c>
      <c r="H402" s="147">
        <f>H403+H404+H405</f>
        <v>0</v>
      </c>
      <c r="I402" s="147">
        <f>I403+I404+I405</f>
        <v>0</v>
      </c>
      <c r="J402" s="168" t="e">
        <f>I402/H402*100</f>
        <v>#DIV/0!</v>
      </c>
      <c r="K402" s="147">
        <f>K403+K404+K405</f>
        <v>0</v>
      </c>
      <c r="L402" s="147">
        <f>L403+L404+L405</f>
        <v>0</v>
      </c>
      <c r="M402" s="175" t="e">
        <f>L402/K402</f>
        <v>#DIV/0!</v>
      </c>
      <c r="N402" s="147">
        <f>N403+N404+N405</f>
        <v>0</v>
      </c>
      <c r="O402" s="147">
        <f>O403+O404+O405</f>
        <v>0</v>
      </c>
      <c r="P402" s="210" t="e">
        <f>O402/N402</f>
        <v>#DIV/0!</v>
      </c>
      <c r="Q402" s="147">
        <f>Q403+Q404+Q405</f>
        <v>0</v>
      </c>
      <c r="R402" s="147">
        <f>R403+R404+R405</f>
        <v>0</v>
      </c>
      <c r="S402" s="175" t="e">
        <f>R402/Q402</f>
        <v>#DIV/0!</v>
      </c>
      <c r="T402" s="147">
        <f>T403+T404+T405</f>
        <v>0</v>
      </c>
      <c r="U402" s="147">
        <f>U403+U404+U405</f>
        <v>0</v>
      </c>
      <c r="V402" s="175" t="e">
        <f>U402/T402</f>
        <v>#DIV/0!</v>
      </c>
      <c r="W402" s="147">
        <f>W403+W404+W405</f>
        <v>0</v>
      </c>
      <c r="X402" s="147">
        <f>X403+X404+X405</f>
        <v>0</v>
      </c>
      <c r="Y402" s="175" t="e">
        <f>X402/W402</f>
        <v>#DIV/0!</v>
      </c>
      <c r="Z402" s="147">
        <f>Z403+Z404+Z405</f>
        <v>0</v>
      </c>
      <c r="AA402" s="147">
        <f>AA403+AA404+AA405</f>
        <v>0</v>
      </c>
      <c r="AB402" s="175" t="e">
        <f>AA402/Z402</f>
        <v>#DIV/0!</v>
      </c>
      <c r="AC402" s="168">
        <f t="shared" ref="AC402" si="925">AC403+AC404+AC405+AC407+AC408</f>
        <v>0</v>
      </c>
      <c r="AD402" s="175" t="e">
        <f>AC402/Z402</f>
        <v>#DIV/0!</v>
      </c>
      <c r="AE402" s="147">
        <f>AE405</f>
        <v>0</v>
      </c>
      <c r="AF402" s="147">
        <f>AF403+AF404+AF405</f>
        <v>0</v>
      </c>
      <c r="AG402" s="175" t="e">
        <f>AF402/AE402</f>
        <v>#DIV/0!</v>
      </c>
      <c r="AH402" s="168">
        <f>AH405</f>
        <v>0</v>
      </c>
      <c r="AI402" s="170" t="e">
        <f>AH402/AE402</f>
        <v>#DIV/0!</v>
      </c>
      <c r="AJ402" s="147">
        <f>AJ405</f>
        <v>0</v>
      </c>
      <c r="AK402" s="147">
        <f>AK403+AK404+AK405</f>
        <v>0</v>
      </c>
      <c r="AL402" s="175" t="e">
        <f>AK402/AJ402</f>
        <v>#DIV/0!</v>
      </c>
      <c r="AM402" s="168">
        <f>AM405</f>
        <v>0</v>
      </c>
      <c r="AN402" s="170" t="e">
        <f>AM402/AJ402</f>
        <v>#DIV/0!</v>
      </c>
      <c r="AO402" s="147">
        <f>AO403+AO404+AO405</f>
        <v>0</v>
      </c>
      <c r="AP402" s="147">
        <f>AP403+AP404+AP405</f>
        <v>0</v>
      </c>
      <c r="AQ402" s="170" t="e">
        <f>AP402/AO402</f>
        <v>#DIV/0!</v>
      </c>
      <c r="AR402" s="147">
        <f>AR403+AR404+AR405</f>
        <v>0</v>
      </c>
      <c r="AS402" s="147">
        <f>AS403+AS404+AS405</f>
        <v>0</v>
      </c>
      <c r="AT402" s="175" t="e">
        <f>AS402/AR402</f>
        <v>#DIV/0!</v>
      </c>
      <c r="AU402" s="168">
        <f>AU405</f>
        <v>0</v>
      </c>
      <c r="AV402" s="170" t="e">
        <f>AU402/AR402</f>
        <v>#DIV/0!</v>
      </c>
      <c r="AW402" s="147">
        <f>AW403+AW404+AW405</f>
        <v>1600.31</v>
      </c>
      <c r="AX402" s="147">
        <f>AX403+AX404+AX405</f>
        <v>0</v>
      </c>
      <c r="AY402" s="175">
        <f>AX402/AW402</f>
        <v>0</v>
      </c>
      <c r="AZ402" s="372"/>
    </row>
    <row r="403" spans="1:52" ht="31.2">
      <c r="A403" s="396"/>
      <c r="B403" s="404"/>
      <c r="C403" s="405"/>
      <c r="D403" s="176" t="s">
        <v>37</v>
      </c>
      <c r="E403" s="147">
        <f>E396</f>
        <v>0</v>
      </c>
      <c r="F403" s="147">
        <f t="shared" si="924"/>
        <v>0</v>
      </c>
      <c r="G403" s="170"/>
      <c r="H403" s="147">
        <f>H396</f>
        <v>0</v>
      </c>
      <c r="I403" s="147">
        <f>I396</f>
        <v>0</v>
      </c>
      <c r="J403" s="170"/>
      <c r="K403" s="147">
        <f>K396</f>
        <v>0</v>
      </c>
      <c r="L403" s="147">
        <f>L396</f>
        <v>0</v>
      </c>
      <c r="M403" s="170"/>
      <c r="N403" s="147">
        <f>N396</f>
        <v>0</v>
      </c>
      <c r="O403" s="147">
        <f>O396</f>
        <v>0</v>
      </c>
      <c r="P403" s="171"/>
      <c r="Q403" s="147">
        <f>Q396</f>
        <v>0</v>
      </c>
      <c r="R403" s="147">
        <f>R396</f>
        <v>0</v>
      </c>
      <c r="S403" s="170"/>
      <c r="T403" s="147">
        <f>T396</f>
        <v>0</v>
      </c>
      <c r="U403" s="147">
        <f>U396</f>
        <v>0</v>
      </c>
      <c r="V403" s="170"/>
      <c r="W403" s="147">
        <f>W396</f>
        <v>0</v>
      </c>
      <c r="X403" s="147">
        <f>X396</f>
        <v>0</v>
      </c>
      <c r="Y403" s="170"/>
      <c r="Z403" s="147">
        <f>Z396</f>
        <v>0</v>
      </c>
      <c r="AA403" s="147">
        <f>AA396</f>
        <v>0</v>
      </c>
      <c r="AB403" s="170"/>
      <c r="AC403" s="148">
        <f t="shared" ref="AC403" si="926">AC396</f>
        <v>0</v>
      </c>
      <c r="AD403" s="170"/>
      <c r="AE403" s="147">
        <f>AE396</f>
        <v>0</v>
      </c>
      <c r="AF403" s="147">
        <f>AF396</f>
        <v>0</v>
      </c>
      <c r="AG403" s="170"/>
      <c r="AH403" s="148">
        <f t="shared" ref="AH403" si="927">AH396</f>
        <v>0</v>
      </c>
      <c r="AI403" s="170"/>
      <c r="AJ403" s="147">
        <f>AJ396</f>
        <v>0</v>
      </c>
      <c r="AK403" s="147">
        <f>AK396</f>
        <v>0</v>
      </c>
      <c r="AL403" s="170"/>
      <c r="AM403" s="148">
        <f t="shared" ref="AM403" si="928">AM396</f>
        <v>0</v>
      </c>
      <c r="AN403" s="170"/>
      <c r="AO403" s="147">
        <f>AO396</f>
        <v>0</v>
      </c>
      <c r="AP403" s="147">
        <f>AP396</f>
        <v>0</v>
      </c>
      <c r="AQ403" s="170"/>
      <c r="AR403" s="147">
        <f>AR396</f>
        <v>0</v>
      </c>
      <c r="AS403" s="147">
        <f>AS396</f>
        <v>0</v>
      </c>
      <c r="AT403" s="170"/>
      <c r="AU403" s="148">
        <f t="shared" ref="AU403" si="929">AU396</f>
        <v>0</v>
      </c>
      <c r="AV403" s="170"/>
      <c r="AW403" s="147">
        <f>AW396</f>
        <v>0</v>
      </c>
      <c r="AX403" s="147">
        <f>AX396</f>
        <v>0</v>
      </c>
      <c r="AY403" s="170"/>
      <c r="AZ403" s="373"/>
    </row>
    <row r="404" spans="1:52" ht="64.5" customHeight="1">
      <c r="A404" s="396"/>
      <c r="B404" s="404"/>
      <c r="C404" s="405"/>
      <c r="D404" s="179" t="s">
        <v>2</v>
      </c>
      <c r="E404" s="147">
        <f t="shared" ref="E404:E408" si="930">E397</f>
        <v>0</v>
      </c>
      <c r="F404" s="147">
        <f t="shared" si="924"/>
        <v>0</v>
      </c>
      <c r="G404" s="180"/>
      <c r="H404" s="147">
        <f t="shared" ref="H404:I404" si="931">H397</f>
        <v>0</v>
      </c>
      <c r="I404" s="147">
        <f t="shared" si="931"/>
        <v>0</v>
      </c>
      <c r="J404" s="180"/>
      <c r="K404" s="147">
        <f t="shared" ref="K404:L404" si="932">K397</f>
        <v>0</v>
      </c>
      <c r="L404" s="147">
        <f t="shared" si="932"/>
        <v>0</v>
      </c>
      <c r="M404" s="180"/>
      <c r="N404" s="147">
        <f t="shared" ref="N404:O404" si="933">N397</f>
        <v>0</v>
      </c>
      <c r="O404" s="147">
        <f t="shared" si="933"/>
        <v>0</v>
      </c>
      <c r="P404" s="171"/>
      <c r="Q404" s="147">
        <f t="shared" ref="Q404:R404" si="934">Q397</f>
        <v>0</v>
      </c>
      <c r="R404" s="147">
        <f t="shared" si="934"/>
        <v>0</v>
      </c>
      <c r="S404" s="180"/>
      <c r="T404" s="147">
        <f t="shared" ref="T404:U404" si="935">T397</f>
        <v>0</v>
      </c>
      <c r="U404" s="147">
        <f t="shared" si="935"/>
        <v>0</v>
      </c>
      <c r="V404" s="180"/>
      <c r="W404" s="147">
        <f t="shared" ref="W404:X404" si="936">W397</f>
        <v>0</v>
      </c>
      <c r="X404" s="147">
        <f t="shared" si="936"/>
        <v>0</v>
      </c>
      <c r="Y404" s="180"/>
      <c r="Z404" s="147">
        <f t="shared" ref="Z404:AA404" si="937">Z397</f>
        <v>0</v>
      </c>
      <c r="AA404" s="147">
        <f t="shared" si="937"/>
        <v>0</v>
      </c>
      <c r="AB404" s="180"/>
      <c r="AC404" s="148">
        <f t="shared" ref="AC404" si="938">AC397</f>
        <v>0</v>
      </c>
      <c r="AD404" s="180"/>
      <c r="AE404" s="147">
        <f t="shared" ref="AE404:AF404" si="939">AE397</f>
        <v>0</v>
      </c>
      <c r="AF404" s="147">
        <f t="shared" si="939"/>
        <v>0</v>
      </c>
      <c r="AG404" s="180"/>
      <c r="AH404" s="148">
        <f t="shared" ref="AH404" si="940">AH397</f>
        <v>0</v>
      </c>
      <c r="AI404" s="180"/>
      <c r="AJ404" s="147">
        <f t="shared" ref="AJ404:AK404" si="941">AJ397</f>
        <v>0</v>
      </c>
      <c r="AK404" s="147">
        <f t="shared" si="941"/>
        <v>0</v>
      </c>
      <c r="AL404" s="180"/>
      <c r="AM404" s="148">
        <f t="shared" ref="AM404" si="942">AM397</f>
        <v>0</v>
      </c>
      <c r="AN404" s="180"/>
      <c r="AO404" s="147">
        <f t="shared" ref="AO404:AP404" si="943">AO397</f>
        <v>0</v>
      </c>
      <c r="AP404" s="147">
        <f t="shared" si="943"/>
        <v>0</v>
      </c>
      <c r="AQ404" s="180"/>
      <c r="AR404" s="147">
        <f t="shared" ref="AR404:AS404" si="944">AR397</f>
        <v>0</v>
      </c>
      <c r="AS404" s="147">
        <f t="shared" si="944"/>
        <v>0</v>
      </c>
      <c r="AT404" s="180"/>
      <c r="AU404" s="148">
        <f t="shared" ref="AU404" si="945">AU397</f>
        <v>0</v>
      </c>
      <c r="AV404" s="180"/>
      <c r="AW404" s="147">
        <f t="shared" ref="AW404:AX404" si="946">AW397</f>
        <v>0</v>
      </c>
      <c r="AX404" s="147">
        <f t="shared" si="946"/>
        <v>0</v>
      </c>
      <c r="AY404" s="180"/>
      <c r="AZ404" s="373"/>
    </row>
    <row r="405" spans="1:52" ht="21.75" customHeight="1">
      <c r="A405" s="396"/>
      <c r="B405" s="404"/>
      <c r="C405" s="405"/>
      <c r="D405" s="321" t="s">
        <v>284</v>
      </c>
      <c r="E405" s="147">
        <f t="shared" si="930"/>
        <v>1600.31</v>
      </c>
      <c r="F405" s="147">
        <f t="shared" si="924"/>
        <v>0</v>
      </c>
      <c r="G405" s="175">
        <f>F405/E405</f>
        <v>0</v>
      </c>
      <c r="H405" s="147">
        <f t="shared" ref="H405:I405" si="947">H398</f>
        <v>0</v>
      </c>
      <c r="I405" s="147">
        <f t="shared" si="947"/>
        <v>0</v>
      </c>
      <c r="J405" s="168" t="e">
        <f>I405/H405*100</f>
        <v>#DIV/0!</v>
      </c>
      <c r="K405" s="147">
        <f t="shared" ref="K405:L405" si="948">K398</f>
        <v>0</v>
      </c>
      <c r="L405" s="147">
        <f t="shared" si="948"/>
        <v>0</v>
      </c>
      <c r="M405" s="175" t="e">
        <f>L405/K405</f>
        <v>#DIV/0!</v>
      </c>
      <c r="N405" s="147">
        <f t="shared" ref="N405:O405" si="949">N398</f>
        <v>0</v>
      </c>
      <c r="O405" s="147">
        <f t="shared" si="949"/>
        <v>0</v>
      </c>
      <c r="P405" s="210" t="e">
        <f>O405/N405</f>
        <v>#DIV/0!</v>
      </c>
      <c r="Q405" s="147">
        <f t="shared" ref="Q405:R405" si="950">Q398</f>
        <v>0</v>
      </c>
      <c r="R405" s="147">
        <f t="shared" si="950"/>
        <v>0</v>
      </c>
      <c r="S405" s="175" t="e">
        <f>R405/Q405</f>
        <v>#DIV/0!</v>
      </c>
      <c r="T405" s="147">
        <f t="shared" ref="T405:U405" si="951">T398</f>
        <v>0</v>
      </c>
      <c r="U405" s="147">
        <f t="shared" si="951"/>
        <v>0</v>
      </c>
      <c r="V405" s="175" t="e">
        <f>U405/T405</f>
        <v>#DIV/0!</v>
      </c>
      <c r="W405" s="147">
        <f t="shared" ref="W405:X405" si="952">W398</f>
        <v>0</v>
      </c>
      <c r="X405" s="147">
        <f t="shared" si="952"/>
        <v>0</v>
      </c>
      <c r="Y405" s="175" t="e">
        <f>X405/W405</f>
        <v>#DIV/0!</v>
      </c>
      <c r="Z405" s="147">
        <f t="shared" ref="Z405:AA405" si="953">Z398</f>
        <v>0</v>
      </c>
      <c r="AA405" s="147">
        <f t="shared" si="953"/>
        <v>0</v>
      </c>
      <c r="AB405" s="180"/>
      <c r="AC405" s="148">
        <f t="shared" ref="AC405" si="954">AC398</f>
        <v>0</v>
      </c>
      <c r="AD405" s="175" t="e">
        <f>AC405/Z405</f>
        <v>#DIV/0!</v>
      </c>
      <c r="AE405" s="147">
        <f t="shared" ref="AE405:AF405" si="955">AE398</f>
        <v>0</v>
      </c>
      <c r="AF405" s="147">
        <f t="shared" si="955"/>
        <v>0</v>
      </c>
      <c r="AG405" s="180"/>
      <c r="AH405" s="148">
        <f t="shared" ref="AH405" si="956">AH398</f>
        <v>0</v>
      </c>
      <c r="AI405" s="170" t="e">
        <f>AH405/AE405</f>
        <v>#DIV/0!</v>
      </c>
      <c r="AJ405" s="147">
        <f t="shared" ref="AJ405:AK405" si="957">AJ398</f>
        <v>0</v>
      </c>
      <c r="AK405" s="147">
        <f t="shared" si="957"/>
        <v>0</v>
      </c>
      <c r="AL405" s="180"/>
      <c r="AM405" s="148">
        <f t="shared" ref="AM405" si="958">AM398</f>
        <v>0</v>
      </c>
      <c r="AN405" s="170" t="e">
        <f>AM405/AJ405</f>
        <v>#DIV/0!</v>
      </c>
      <c r="AO405" s="147">
        <f t="shared" ref="AO405:AP405" si="959">AO398</f>
        <v>0</v>
      </c>
      <c r="AP405" s="147">
        <f t="shared" si="959"/>
        <v>0</v>
      </c>
      <c r="AQ405" s="170" t="e">
        <f>AP405/AO405</f>
        <v>#DIV/0!</v>
      </c>
      <c r="AR405" s="147">
        <f t="shared" ref="AR405:AS405" si="960">AR398</f>
        <v>0</v>
      </c>
      <c r="AS405" s="147">
        <f t="shared" si="960"/>
        <v>0</v>
      </c>
      <c r="AT405" s="180"/>
      <c r="AU405" s="148">
        <f t="shared" ref="AU405" si="961">AU398</f>
        <v>0</v>
      </c>
      <c r="AV405" s="175" t="e">
        <f>AU405/AR405</f>
        <v>#DIV/0!</v>
      </c>
      <c r="AW405" s="147">
        <f t="shared" ref="AW405:AX405" si="962">AW398</f>
        <v>1600.31</v>
      </c>
      <c r="AX405" s="147">
        <f t="shared" si="962"/>
        <v>0</v>
      </c>
      <c r="AY405" s="175">
        <f>AX405/AW405</f>
        <v>0</v>
      </c>
      <c r="AZ405" s="373"/>
    </row>
    <row r="406" spans="1:52" ht="87.75" customHeight="1">
      <c r="A406" s="396"/>
      <c r="B406" s="404"/>
      <c r="C406" s="405"/>
      <c r="D406" s="321" t="s">
        <v>289</v>
      </c>
      <c r="E406" s="147">
        <f t="shared" si="930"/>
        <v>0</v>
      </c>
      <c r="F406" s="147">
        <f t="shared" si="924"/>
        <v>3165.9204</v>
      </c>
      <c r="G406" s="152"/>
      <c r="H406" s="147">
        <f t="shared" ref="H406:I406" si="963">H399</f>
        <v>0</v>
      </c>
      <c r="I406" s="147">
        <f t="shared" si="963"/>
        <v>0</v>
      </c>
      <c r="J406" s="152"/>
      <c r="K406" s="147">
        <f t="shared" ref="K406:L406" si="964">K399</f>
        <v>0</v>
      </c>
      <c r="L406" s="147">
        <f t="shared" si="964"/>
        <v>0</v>
      </c>
      <c r="M406" s="152"/>
      <c r="N406" s="147">
        <f t="shared" ref="N406:O406" si="965">N399</f>
        <v>0</v>
      </c>
      <c r="O406" s="147">
        <f t="shared" si="965"/>
        <v>0</v>
      </c>
      <c r="P406" s="171"/>
      <c r="Q406" s="147">
        <f t="shared" ref="Q406:R406" si="966">Q399</f>
        <v>0</v>
      </c>
      <c r="R406" s="147">
        <f t="shared" si="966"/>
        <v>0</v>
      </c>
      <c r="S406" s="152"/>
      <c r="T406" s="147">
        <f t="shared" ref="T406:U406" si="967">T399</f>
        <v>0</v>
      </c>
      <c r="U406" s="147">
        <f t="shared" si="967"/>
        <v>0</v>
      </c>
      <c r="V406" s="152"/>
      <c r="W406" s="147">
        <f t="shared" ref="W406:X406" si="968">W399</f>
        <v>1876.2199999999998</v>
      </c>
      <c r="X406" s="147">
        <f t="shared" si="968"/>
        <v>1876.2199999999998</v>
      </c>
      <c r="Y406" s="152"/>
      <c r="Z406" s="147">
        <f t="shared" ref="Z406:AA406" si="969">Z399</f>
        <v>0</v>
      </c>
      <c r="AA406" s="147">
        <f t="shared" si="969"/>
        <v>0</v>
      </c>
      <c r="AB406" s="152"/>
      <c r="AC406" s="148">
        <f t="shared" ref="AC406" si="970">AC399</f>
        <v>371.15499999999997</v>
      </c>
      <c r="AD406" s="152"/>
      <c r="AE406" s="147">
        <f t="shared" ref="AE406:AF406" si="971">AE399</f>
        <v>0</v>
      </c>
      <c r="AF406" s="147">
        <f t="shared" si="971"/>
        <v>0</v>
      </c>
      <c r="AG406" s="152"/>
      <c r="AH406" s="148">
        <f t="shared" ref="AH406" si="972">AH399</f>
        <v>918.54539999999997</v>
      </c>
      <c r="AI406" s="152"/>
      <c r="AJ406" s="147">
        <f t="shared" ref="AJ406:AK406" si="973">AJ399</f>
        <v>0</v>
      </c>
      <c r="AK406" s="147">
        <f t="shared" si="973"/>
        <v>0</v>
      </c>
      <c r="AL406" s="152"/>
      <c r="AM406" s="148">
        <f t="shared" ref="AM406" si="974">AM399</f>
        <v>0</v>
      </c>
      <c r="AN406" s="152"/>
      <c r="AO406" s="147">
        <f t="shared" ref="AO406:AP406" si="975">AO399</f>
        <v>0</v>
      </c>
      <c r="AP406" s="147">
        <f t="shared" si="975"/>
        <v>0</v>
      </c>
      <c r="AQ406" s="152"/>
      <c r="AR406" s="147">
        <f t="shared" ref="AR406:AS406" si="976">AR399</f>
        <v>0</v>
      </c>
      <c r="AS406" s="147">
        <f t="shared" si="976"/>
        <v>0</v>
      </c>
      <c r="AT406" s="152"/>
      <c r="AU406" s="148">
        <f t="shared" ref="AU406" si="977">AU399</f>
        <v>0</v>
      </c>
      <c r="AV406" s="152"/>
      <c r="AW406" s="147">
        <f t="shared" ref="AW406:AX406" si="978">AW399</f>
        <v>0</v>
      </c>
      <c r="AX406" s="147">
        <f t="shared" si="978"/>
        <v>0</v>
      </c>
      <c r="AY406" s="152"/>
      <c r="AZ406" s="373"/>
    </row>
    <row r="407" spans="1:52" ht="21.75" customHeight="1">
      <c r="A407" s="396"/>
      <c r="B407" s="404"/>
      <c r="C407" s="405"/>
      <c r="D407" s="321" t="s">
        <v>285</v>
      </c>
      <c r="E407" s="147">
        <f t="shared" si="930"/>
        <v>0</v>
      </c>
      <c r="F407" s="147">
        <f t="shared" si="924"/>
        <v>0</v>
      </c>
      <c r="G407" s="152"/>
      <c r="H407" s="147">
        <f t="shared" ref="H407:I407" si="979">H400</f>
        <v>0</v>
      </c>
      <c r="I407" s="147">
        <f t="shared" si="979"/>
        <v>0</v>
      </c>
      <c r="J407" s="152"/>
      <c r="K407" s="147">
        <f t="shared" ref="K407:L407" si="980">K400</f>
        <v>0</v>
      </c>
      <c r="L407" s="147">
        <f t="shared" si="980"/>
        <v>0</v>
      </c>
      <c r="M407" s="171"/>
      <c r="N407" s="147">
        <f t="shared" ref="N407:O407" si="981">N400</f>
        <v>0</v>
      </c>
      <c r="O407" s="147">
        <f t="shared" si="981"/>
        <v>0</v>
      </c>
      <c r="P407" s="210"/>
      <c r="Q407" s="147">
        <f t="shared" ref="Q407:R407" si="982">Q400</f>
        <v>0</v>
      </c>
      <c r="R407" s="147">
        <f t="shared" si="982"/>
        <v>0</v>
      </c>
      <c r="S407" s="152"/>
      <c r="T407" s="147">
        <f t="shared" ref="T407:U407" si="983">T400</f>
        <v>0</v>
      </c>
      <c r="U407" s="147">
        <f t="shared" si="983"/>
        <v>0</v>
      </c>
      <c r="V407" s="152"/>
      <c r="W407" s="147">
        <f t="shared" ref="W407:X407" si="984">W400</f>
        <v>0</v>
      </c>
      <c r="X407" s="147">
        <f t="shared" si="984"/>
        <v>0</v>
      </c>
      <c r="Y407" s="152"/>
      <c r="Z407" s="147">
        <f t="shared" ref="Z407:AA407" si="985">Z400</f>
        <v>0</v>
      </c>
      <c r="AA407" s="147">
        <f t="shared" si="985"/>
        <v>0</v>
      </c>
      <c r="AB407" s="152"/>
      <c r="AC407" s="148">
        <f t="shared" ref="AC407" si="986">AC400</f>
        <v>0</v>
      </c>
      <c r="AD407" s="152"/>
      <c r="AE407" s="147">
        <f t="shared" ref="AE407:AF407" si="987">AE400</f>
        <v>0</v>
      </c>
      <c r="AF407" s="147">
        <f t="shared" si="987"/>
        <v>0</v>
      </c>
      <c r="AG407" s="152"/>
      <c r="AH407" s="148">
        <f t="shared" ref="AH407" si="988">AH400</f>
        <v>0</v>
      </c>
      <c r="AI407" s="152"/>
      <c r="AJ407" s="147">
        <f t="shared" ref="AJ407:AK407" si="989">AJ400</f>
        <v>0</v>
      </c>
      <c r="AK407" s="147">
        <f t="shared" si="989"/>
        <v>0</v>
      </c>
      <c r="AL407" s="152"/>
      <c r="AM407" s="148">
        <f t="shared" ref="AM407" si="990">AM400</f>
        <v>0</v>
      </c>
      <c r="AN407" s="152"/>
      <c r="AO407" s="147">
        <f t="shared" ref="AO407:AP407" si="991">AO400</f>
        <v>0</v>
      </c>
      <c r="AP407" s="147">
        <f t="shared" si="991"/>
        <v>0</v>
      </c>
      <c r="AQ407" s="152"/>
      <c r="AR407" s="147">
        <f t="shared" ref="AR407:AS407" si="992">AR400</f>
        <v>0</v>
      </c>
      <c r="AS407" s="147">
        <f t="shared" si="992"/>
        <v>0</v>
      </c>
      <c r="AT407" s="152"/>
      <c r="AU407" s="148">
        <f t="shared" ref="AU407" si="993">AU400</f>
        <v>0</v>
      </c>
      <c r="AV407" s="152"/>
      <c r="AW407" s="147">
        <f t="shared" ref="AW407:AX407" si="994">AW400</f>
        <v>0</v>
      </c>
      <c r="AX407" s="147">
        <f t="shared" si="994"/>
        <v>0</v>
      </c>
      <c r="AY407" s="152"/>
      <c r="AZ407" s="373"/>
    </row>
    <row r="408" spans="1:52" ht="33.75" customHeight="1">
      <c r="A408" s="399"/>
      <c r="B408" s="406"/>
      <c r="C408" s="407"/>
      <c r="D408" s="169" t="s">
        <v>43</v>
      </c>
      <c r="E408" s="147">
        <f t="shared" si="930"/>
        <v>0</v>
      </c>
      <c r="F408" s="147">
        <f t="shared" si="924"/>
        <v>0</v>
      </c>
      <c r="G408" s="175" t="e">
        <f>F408/E408</f>
        <v>#DIV/0!</v>
      </c>
      <c r="H408" s="147">
        <f t="shared" ref="H408:I408" si="995">H401</f>
        <v>0</v>
      </c>
      <c r="I408" s="147">
        <f t="shared" si="995"/>
        <v>0</v>
      </c>
      <c r="J408" s="170"/>
      <c r="K408" s="147">
        <f t="shared" ref="K408:L408" si="996">K401</f>
        <v>0</v>
      </c>
      <c r="L408" s="147">
        <f t="shared" si="996"/>
        <v>0</v>
      </c>
      <c r="M408" s="210" t="e">
        <f>L408/K408</f>
        <v>#DIV/0!</v>
      </c>
      <c r="N408" s="147">
        <f t="shared" ref="N408:O408" si="997">N401</f>
        <v>0</v>
      </c>
      <c r="O408" s="147">
        <f t="shared" si="997"/>
        <v>0</v>
      </c>
      <c r="P408" s="210" t="e">
        <f t="shared" ref="P408" si="998">O408/N408</f>
        <v>#DIV/0!</v>
      </c>
      <c r="Q408" s="147">
        <f t="shared" ref="Q408:R408" si="999">Q401</f>
        <v>0</v>
      </c>
      <c r="R408" s="147">
        <f t="shared" si="999"/>
        <v>0</v>
      </c>
      <c r="S408" s="170"/>
      <c r="T408" s="147">
        <f t="shared" ref="T408:U408" si="1000">T401</f>
        <v>0</v>
      </c>
      <c r="U408" s="147">
        <f t="shared" si="1000"/>
        <v>0</v>
      </c>
      <c r="V408" s="170"/>
      <c r="W408" s="147">
        <f t="shared" ref="W408:X408" si="1001">W401</f>
        <v>0</v>
      </c>
      <c r="X408" s="147">
        <f t="shared" si="1001"/>
        <v>0</v>
      </c>
      <c r="Y408" s="170"/>
      <c r="Z408" s="147">
        <f t="shared" ref="Z408:AA408" si="1002">Z401</f>
        <v>0</v>
      </c>
      <c r="AA408" s="147">
        <f t="shared" si="1002"/>
        <v>0</v>
      </c>
      <c r="AB408" s="170"/>
      <c r="AC408" s="148">
        <f t="shared" ref="AC408" si="1003">AC401</f>
        <v>0</v>
      </c>
      <c r="AD408" s="170"/>
      <c r="AE408" s="147">
        <f t="shared" ref="AE408:AF408" si="1004">AE401</f>
        <v>0</v>
      </c>
      <c r="AF408" s="147">
        <f t="shared" si="1004"/>
        <v>0</v>
      </c>
      <c r="AG408" s="170"/>
      <c r="AH408" s="148">
        <f t="shared" ref="AH408" si="1005">AH401</f>
        <v>0</v>
      </c>
      <c r="AI408" s="170" t="e">
        <f>AH408/AE408</f>
        <v>#DIV/0!</v>
      </c>
      <c r="AJ408" s="147">
        <f t="shared" ref="AJ408:AK408" si="1006">AJ401</f>
        <v>0</v>
      </c>
      <c r="AK408" s="147">
        <f t="shared" si="1006"/>
        <v>0</v>
      </c>
      <c r="AL408" s="170"/>
      <c r="AM408" s="148">
        <f t="shared" ref="AM408" si="1007">AM401</f>
        <v>0</v>
      </c>
      <c r="AN408" s="170" t="e">
        <f>AM408/AJ408</f>
        <v>#DIV/0!</v>
      </c>
      <c r="AO408" s="147">
        <f t="shared" ref="AO408:AP408" si="1008">AO401</f>
        <v>0</v>
      </c>
      <c r="AP408" s="147">
        <f t="shared" si="1008"/>
        <v>0</v>
      </c>
      <c r="AQ408" s="170"/>
      <c r="AR408" s="147">
        <f t="shared" ref="AR408:AS408" si="1009">AR401</f>
        <v>0</v>
      </c>
      <c r="AS408" s="147">
        <f t="shared" si="1009"/>
        <v>0</v>
      </c>
      <c r="AT408" s="170"/>
      <c r="AU408" s="148">
        <f t="shared" ref="AU408" si="1010">AU401</f>
        <v>0</v>
      </c>
      <c r="AV408" s="170" t="e">
        <f>AU408/AR408</f>
        <v>#DIV/0!</v>
      </c>
      <c r="AW408" s="147">
        <f t="shared" ref="AW408:AX408" si="1011">AW401</f>
        <v>0</v>
      </c>
      <c r="AX408" s="147">
        <f t="shared" si="1011"/>
        <v>0</v>
      </c>
      <c r="AY408" s="170" t="e">
        <f>AX408/AW408</f>
        <v>#DIV/0!</v>
      </c>
      <c r="AZ408" s="374"/>
    </row>
    <row r="409" spans="1:52">
      <c r="A409" s="416" t="s">
        <v>278</v>
      </c>
      <c r="B409" s="417"/>
      <c r="C409" s="417"/>
      <c r="D409" s="417"/>
      <c r="E409" s="417"/>
      <c r="F409" s="417"/>
      <c r="G409" s="417"/>
      <c r="H409" s="417"/>
      <c r="I409" s="417"/>
      <c r="J409" s="417"/>
      <c r="K409" s="417"/>
      <c r="L409" s="417"/>
      <c r="M409" s="417"/>
      <c r="N409" s="417"/>
      <c r="O409" s="417"/>
      <c r="P409" s="417"/>
      <c r="Q409" s="417"/>
      <c r="R409" s="417"/>
      <c r="S409" s="417"/>
      <c r="T409" s="417"/>
      <c r="U409" s="417"/>
      <c r="V409" s="417"/>
      <c r="W409" s="417"/>
      <c r="X409" s="417"/>
      <c r="Y409" s="417"/>
      <c r="Z409" s="417"/>
      <c r="AA409" s="417"/>
      <c r="AB409" s="417"/>
      <c r="AC409" s="417"/>
      <c r="AD409" s="417"/>
      <c r="AE409" s="417"/>
      <c r="AF409" s="417"/>
      <c r="AG409" s="417"/>
      <c r="AH409" s="417"/>
      <c r="AI409" s="417"/>
      <c r="AJ409" s="417"/>
      <c r="AK409" s="417"/>
      <c r="AL409" s="417"/>
      <c r="AM409" s="417"/>
      <c r="AN409" s="417"/>
      <c r="AO409" s="417"/>
      <c r="AP409" s="417"/>
      <c r="AQ409" s="417"/>
      <c r="AR409" s="417"/>
      <c r="AS409" s="417"/>
      <c r="AT409" s="417"/>
      <c r="AU409" s="417"/>
      <c r="AV409" s="417"/>
      <c r="AW409" s="417"/>
      <c r="AX409" s="417"/>
      <c r="AY409" s="417"/>
      <c r="AZ409" s="418"/>
    </row>
    <row r="410" spans="1:52" ht="18.75" customHeight="1">
      <c r="A410" s="381" t="s">
        <v>315</v>
      </c>
      <c r="B410" s="419"/>
      <c r="C410" s="420"/>
      <c r="D410" s="184" t="s">
        <v>41</v>
      </c>
      <c r="E410" s="147">
        <f t="shared" ref="E410:E416" si="1012">H410+K410+N410+Q410+T410+W410+Z410+AE410+AJ410+AO410+AR410+AW410</f>
        <v>5141.0396000000001</v>
      </c>
      <c r="F410" s="147">
        <f t="shared" ref="F410:F444" si="1013">I410+L410+O410+R410+U410+X410+AC410+AH410+AM410+AP410+AU410+AX410</f>
        <v>0</v>
      </c>
      <c r="G410" s="175">
        <f>F410/E410</f>
        <v>0</v>
      </c>
      <c r="H410" s="168">
        <f>H411+H412+H413+H415+H416</f>
        <v>0</v>
      </c>
      <c r="I410" s="168">
        <f t="shared" ref="I410" si="1014">I411+I412+I413+I415+I416</f>
        <v>0</v>
      </c>
      <c r="J410" s="168"/>
      <c r="K410" s="168">
        <f t="shared" ref="K410" si="1015">K411+K412+K413+K415+K416</f>
        <v>0</v>
      </c>
      <c r="L410" s="168">
        <f t="shared" ref="L410" si="1016">L411+L412+L413+L415+L416</f>
        <v>0</v>
      </c>
      <c r="M410" s="168"/>
      <c r="N410" s="168">
        <f t="shared" ref="N410" si="1017">N411+N412+N413+N415+N416</f>
        <v>0</v>
      </c>
      <c r="O410" s="168">
        <f t="shared" ref="O410" si="1018">O411+O412+O413+O415+O416</f>
        <v>0</v>
      </c>
      <c r="P410" s="168"/>
      <c r="Q410" s="168">
        <f t="shared" ref="Q410" si="1019">Q411+Q412+Q413+Q415+Q416</f>
        <v>0</v>
      </c>
      <c r="R410" s="168">
        <f t="shared" ref="R410" si="1020">R411+R412+R413+R415+R416</f>
        <v>0</v>
      </c>
      <c r="S410" s="168"/>
      <c r="T410" s="168">
        <f t="shared" ref="T410" si="1021">T411+T412+T413+T415+T416</f>
        <v>0</v>
      </c>
      <c r="U410" s="168">
        <f t="shared" ref="U410" si="1022">U411+U412+U413+U415+U416</f>
        <v>0</v>
      </c>
      <c r="V410" s="168"/>
      <c r="W410" s="168">
        <f t="shared" ref="W410" si="1023">W411+W412+W413+W415+W416</f>
        <v>0</v>
      </c>
      <c r="X410" s="168">
        <f t="shared" ref="X410" si="1024">X411+X412+X413+X415+X416</f>
        <v>0</v>
      </c>
      <c r="Y410" s="168"/>
      <c r="Z410" s="168">
        <f t="shared" ref="Z410" si="1025">Z411+Z412+Z413+Z415+Z416</f>
        <v>0</v>
      </c>
      <c r="AA410" s="168">
        <f t="shared" ref="AA410" si="1026">AA411+AA412+AA413+AA415+AA416</f>
        <v>0</v>
      </c>
      <c r="AB410" s="168">
        <f t="shared" ref="AB410" si="1027">AB411+AB412+AB413+AB415+AB416</f>
        <v>0</v>
      </c>
      <c r="AC410" s="168">
        <f t="shared" ref="AC410" si="1028">AC411+AC412+AC413+AC415+AC416</f>
        <v>0</v>
      </c>
      <c r="AD410" s="168"/>
      <c r="AE410" s="168">
        <f t="shared" ref="AE410" si="1029">AE411+AE412+AE413+AE415+AE416</f>
        <v>0</v>
      </c>
      <c r="AF410" s="168">
        <f t="shared" ref="AF410" si="1030">AF411+AF412+AF413+AF415+AF416</f>
        <v>0</v>
      </c>
      <c r="AG410" s="168">
        <f t="shared" ref="AG410" si="1031">AG411+AG412+AG413+AG415+AG416</f>
        <v>0</v>
      </c>
      <c r="AH410" s="168">
        <f t="shared" ref="AH410" si="1032">AH411+AH412+AH413+AH415+AH416</f>
        <v>0</v>
      </c>
      <c r="AI410" s="168"/>
      <c r="AJ410" s="168">
        <f t="shared" ref="AJ410" si="1033">AJ411+AJ412+AJ413+AJ415+AJ416</f>
        <v>0</v>
      </c>
      <c r="AK410" s="168">
        <f t="shared" ref="AK410" si="1034">AK411+AK412+AK413+AK415+AK416</f>
        <v>0</v>
      </c>
      <c r="AL410" s="168">
        <f t="shared" ref="AL410" si="1035">AL411+AL412+AL413+AL415+AL416</f>
        <v>0</v>
      </c>
      <c r="AM410" s="168">
        <f t="shared" ref="AM410" si="1036">AM411+AM412+AM413+AM415+AM416</f>
        <v>0</v>
      </c>
      <c r="AN410" s="168"/>
      <c r="AO410" s="168">
        <f t="shared" ref="AO410" si="1037">AO411+AO412+AO413+AO415+AO416</f>
        <v>0</v>
      </c>
      <c r="AP410" s="168">
        <f t="shared" ref="AP410" si="1038">AP411+AP412+AP413+AP415+AP416</f>
        <v>0</v>
      </c>
      <c r="AQ410" s="168"/>
      <c r="AR410" s="168">
        <f t="shared" ref="AR410" si="1039">AR411+AR412+AR413+AR415+AR416</f>
        <v>0</v>
      </c>
      <c r="AS410" s="168">
        <f t="shared" ref="AS410" si="1040">AS411+AS412+AS413+AS415+AS416</f>
        <v>0</v>
      </c>
      <c r="AT410" s="168">
        <f t="shared" ref="AT410" si="1041">AT411+AT412+AT413+AT415+AT416</f>
        <v>0</v>
      </c>
      <c r="AU410" s="168">
        <f t="shared" ref="AU410" si="1042">AU411+AU412+AU413+AU415+AU416</f>
        <v>0</v>
      </c>
      <c r="AV410" s="168"/>
      <c r="AW410" s="168">
        <f t="shared" ref="AW410" si="1043">AW411+AW412+AW413+AW415+AW416</f>
        <v>5141.0396000000001</v>
      </c>
      <c r="AX410" s="168">
        <f t="shared" ref="AX410" si="1044">AX411+AX412+AX413+AX415+AX416</f>
        <v>0</v>
      </c>
      <c r="AY410" s="168">
        <f>AX410/AW410*100</f>
        <v>0</v>
      </c>
      <c r="AZ410" s="372"/>
    </row>
    <row r="411" spans="1:52" ht="31.2">
      <c r="A411" s="421"/>
      <c r="B411" s="422"/>
      <c r="C411" s="423"/>
      <c r="D411" s="176" t="s">
        <v>37</v>
      </c>
      <c r="E411" s="147">
        <f t="shared" si="1012"/>
        <v>0</v>
      </c>
      <c r="F411" s="147">
        <f t="shared" si="1013"/>
        <v>0</v>
      </c>
      <c r="G411" s="170"/>
      <c r="H411" s="148">
        <f t="shared" ref="H411:AY411" si="1045">H126</f>
        <v>0</v>
      </c>
      <c r="I411" s="148">
        <f t="shared" si="1045"/>
        <v>0</v>
      </c>
      <c r="J411" s="148">
        <f t="shared" si="1045"/>
        <v>0</v>
      </c>
      <c r="K411" s="148">
        <f t="shared" si="1045"/>
        <v>0</v>
      </c>
      <c r="L411" s="148">
        <f t="shared" si="1045"/>
        <v>0</v>
      </c>
      <c r="M411" s="148">
        <f t="shared" si="1045"/>
        <v>0</v>
      </c>
      <c r="N411" s="148">
        <f t="shared" si="1045"/>
        <v>0</v>
      </c>
      <c r="O411" s="148">
        <f t="shared" si="1045"/>
        <v>0</v>
      </c>
      <c r="P411" s="148">
        <f t="shared" si="1045"/>
        <v>0</v>
      </c>
      <c r="Q411" s="148">
        <f t="shared" si="1045"/>
        <v>0</v>
      </c>
      <c r="R411" s="148">
        <f t="shared" si="1045"/>
        <v>0</v>
      </c>
      <c r="S411" s="148">
        <f t="shared" si="1045"/>
        <v>0</v>
      </c>
      <c r="T411" s="148">
        <f t="shared" si="1045"/>
        <v>0</v>
      </c>
      <c r="U411" s="148">
        <f t="shared" si="1045"/>
        <v>0</v>
      </c>
      <c r="V411" s="148">
        <f t="shared" si="1045"/>
        <v>0</v>
      </c>
      <c r="W411" s="148">
        <f t="shared" si="1045"/>
        <v>0</v>
      </c>
      <c r="X411" s="148">
        <f t="shared" si="1045"/>
        <v>0</v>
      </c>
      <c r="Y411" s="148">
        <f t="shared" si="1045"/>
        <v>0</v>
      </c>
      <c r="Z411" s="148">
        <f t="shared" si="1045"/>
        <v>0</v>
      </c>
      <c r="AA411" s="148">
        <f t="shared" si="1045"/>
        <v>0</v>
      </c>
      <c r="AB411" s="148">
        <f t="shared" si="1045"/>
        <v>0</v>
      </c>
      <c r="AC411" s="148">
        <f t="shared" si="1045"/>
        <v>0</v>
      </c>
      <c r="AD411" s="148">
        <f t="shared" si="1045"/>
        <v>0</v>
      </c>
      <c r="AE411" s="148">
        <f t="shared" si="1045"/>
        <v>0</v>
      </c>
      <c r="AF411" s="148">
        <f t="shared" si="1045"/>
        <v>0</v>
      </c>
      <c r="AG411" s="148">
        <f t="shared" si="1045"/>
        <v>0</v>
      </c>
      <c r="AH411" s="148">
        <f t="shared" si="1045"/>
        <v>0</v>
      </c>
      <c r="AI411" s="148">
        <f t="shared" si="1045"/>
        <v>0</v>
      </c>
      <c r="AJ411" s="148">
        <f t="shared" si="1045"/>
        <v>0</v>
      </c>
      <c r="AK411" s="148">
        <f t="shared" si="1045"/>
        <v>0</v>
      </c>
      <c r="AL411" s="148">
        <f t="shared" si="1045"/>
        <v>0</v>
      </c>
      <c r="AM411" s="148">
        <f t="shared" si="1045"/>
        <v>0</v>
      </c>
      <c r="AN411" s="148">
        <f t="shared" si="1045"/>
        <v>0</v>
      </c>
      <c r="AO411" s="148">
        <f t="shared" si="1045"/>
        <v>0</v>
      </c>
      <c r="AP411" s="148">
        <f t="shared" si="1045"/>
        <v>0</v>
      </c>
      <c r="AQ411" s="148">
        <f t="shared" si="1045"/>
        <v>0</v>
      </c>
      <c r="AR411" s="148">
        <f t="shared" si="1045"/>
        <v>0</v>
      </c>
      <c r="AS411" s="148">
        <f t="shared" si="1045"/>
        <v>0</v>
      </c>
      <c r="AT411" s="148">
        <f t="shared" si="1045"/>
        <v>0</v>
      </c>
      <c r="AU411" s="148">
        <f t="shared" si="1045"/>
        <v>0</v>
      </c>
      <c r="AV411" s="148">
        <f t="shared" si="1045"/>
        <v>0</v>
      </c>
      <c r="AW411" s="148">
        <f t="shared" si="1045"/>
        <v>0</v>
      </c>
      <c r="AX411" s="148">
        <f t="shared" si="1045"/>
        <v>0</v>
      </c>
      <c r="AY411" s="148">
        <f t="shared" si="1045"/>
        <v>0</v>
      </c>
      <c r="AZ411" s="373"/>
    </row>
    <row r="412" spans="1:52" ht="61.5" customHeight="1">
      <c r="A412" s="421"/>
      <c r="B412" s="422"/>
      <c r="C412" s="423"/>
      <c r="D412" s="179" t="s">
        <v>2</v>
      </c>
      <c r="E412" s="147">
        <f t="shared" si="1012"/>
        <v>4548.8256000000001</v>
      </c>
      <c r="F412" s="147">
        <f t="shared" si="1013"/>
        <v>0</v>
      </c>
      <c r="G412" s="180">
        <f>F412/E412</f>
        <v>0</v>
      </c>
      <c r="H412" s="148">
        <f t="shared" ref="H412:AY412" si="1046">H127</f>
        <v>0</v>
      </c>
      <c r="I412" s="148">
        <f t="shared" si="1046"/>
        <v>0</v>
      </c>
      <c r="J412" s="148">
        <f t="shared" si="1046"/>
        <v>0</v>
      </c>
      <c r="K412" s="148">
        <f t="shared" si="1046"/>
        <v>0</v>
      </c>
      <c r="L412" s="148">
        <f t="shared" si="1046"/>
        <v>0</v>
      </c>
      <c r="M412" s="148">
        <f t="shared" si="1046"/>
        <v>0</v>
      </c>
      <c r="N412" s="148">
        <f t="shared" si="1046"/>
        <v>0</v>
      </c>
      <c r="O412" s="148">
        <f t="shared" si="1046"/>
        <v>0</v>
      </c>
      <c r="P412" s="148">
        <f t="shared" si="1046"/>
        <v>0</v>
      </c>
      <c r="Q412" s="148">
        <f t="shared" si="1046"/>
        <v>0</v>
      </c>
      <c r="R412" s="148">
        <f t="shared" si="1046"/>
        <v>0</v>
      </c>
      <c r="S412" s="148">
        <f t="shared" si="1046"/>
        <v>0</v>
      </c>
      <c r="T412" s="148">
        <f t="shared" si="1046"/>
        <v>0</v>
      </c>
      <c r="U412" s="148">
        <f t="shared" si="1046"/>
        <v>0</v>
      </c>
      <c r="V412" s="148">
        <f t="shared" si="1046"/>
        <v>0</v>
      </c>
      <c r="W412" s="148">
        <f t="shared" si="1046"/>
        <v>0</v>
      </c>
      <c r="X412" s="148">
        <f t="shared" si="1046"/>
        <v>0</v>
      </c>
      <c r="Y412" s="148">
        <f t="shared" si="1046"/>
        <v>0</v>
      </c>
      <c r="Z412" s="148">
        <f t="shared" si="1046"/>
        <v>0</v>
      </c>
      <c r="AA412" s="148">
        <f t="shared" si="1046"/>
        <v>0</v>
      </c>
      <c r="AB412" s="148">
        <f t="shared" si="1046"/>
        <v>0</v>
      </c>
      <c r="AC412" s="148">
        <f t="shared" si="1046"/>
        <v>0</v>
      </c>
      <c r="AD412" s="148">
        <f t="shared" si="1046"/>
        <v>0</v>
      </c>
      <c r="AE412" s="148">
        <f t="shared" si="1046"/>
        <v>0</v>
      </c>
      <c r="AF412" s="148">
        <f t="shared" si="1046"/>
        <v>0</v>
      </c>
      <c r="AG412" s="148">
        <f t="shared" si="1046"/>
        <v>0</v>
      </c>
      <c r="AH412" s="148">
        <f t="shared" si="1046"/>
        <v>0</v>
      </c>
      <c r="AI412" s="148">
        <f t="shared" si="1046"/>
        <v>0</v>
      </c>
      <c r="AJ412" s="148">
        <f t="shared" si="1046"/>
        <v>0</v>
      </c>
      <c r="AK412" s="148">
        <f t="shared" si="1046"/>
        <v>0</v>
      </c>
      <c r="AL412" s="148">
        <f t="shared" si="1046"/>
        <v>0</v>
      </c>
      <c r="AM412" s="148">
        <f t="shared" si="1046"/>
        <v>0</v>
      </c>
      <c r="AN412" s="148">
        <f t="shared" si="1046"/>
        <v>0</v>
      </c>
      <c r="AO412" s="148">
        <f t="shared" si="1046"/>
        <v>0</v>
      </c>
      <c r="AP412" s="148">
        <f t="shared" si="1046"/>
        <v>0</v>
      </c>
      <c r="AQ412" s="148">
        <f t="shared" si="1046"/>
        <v>0</v>
      </c>
      <c r="AR412" s="148">
        <f t="shared" si="1046"/>
        <v>0</v>
      </c>
      <c r="AS412" s="148">
        <f t="shared" si="1046"/>
        <v>0</v>
      </c>
      <c r="AT412" s="148">
        <f t="shared" si="1046"/>
        <v>0</v>
      </c>
      <c r="AU412" s="148">
        <f t="shared" si="1046"/>
        <v>0</v>
      </c>
      <c r="AV412" s="148">
        <f t="shared" si="1046"/>
        <v>0</v>
      </c>
      <c r="AW412" s="148">
        <f t="shared" si="1046"/>
        <v>4548.8256000000001</v>
      </c>
      <c r="AX412" s="148">
        <f t="shared" si="1046"/>
        <v>0</v>
      </c>
      <c r="AY412" s="148">
        <f t="shared" si="1046"/>
        <v>0</v>
      </c>
      <c r="AZ412" s="373"/>
    </row>
    <row r="413" spans="1:52" ht="20.25" customHeight="1">
      <c r="A413" s="421"/>
      <c r="B413" s="422"/>
      <c r="C413" s="423"/>
      <c r="D413" s="321" t="s">
        <v>284</v>
      </c>
      <c r="E413" s="147">
        <f t="shared" si="1012"/>
        <v>592.21399999999994</v>
      </c>
      <c r="F413" s="147">
        <f t="shared" si="1013"/>
        <v>0</v>
      </c>
      <c r="G413" s="180">
        <f>F413/E413</f>
        <v>0</v>
      </c>
      <c r="H413" s="148">
        <f t="shared" ref="H413:AY413" si="1047">H128</f>
        <v>0</v>
      </c>
      <c r="I413" s="148">
        <f t="shared" si="1047"/>
        <v>0</v>
      </c>
      <c r="J413" s="148">
        <f t="shared" si="1047"/>
        <v>0</v>
      </c>
      <c r="K413" s="148">
        <f t="shared" si="1047"/>
        <v>0</v>
      </c>
      <c r="L413" s="148">
        <f t="shared" si="1047"/>
        <v>0</v>
      </c>
      <c r="M413" s="148">
        <f t="shared" si="1047"/>
        <v>0</v>
      </c>
      <c r="N413" s="148">
        <f t="shared" si="1047"/>
        <v>0</v>
      </c>
      <c r="O413" s="148">
        <f t="shared" si="1047"/>
        <v>0</v>
      </c>
      <c r="P413" s="148">
        <f t="shared" si="1047"/>
        <v>0</v>
      </c>
      <c r="Q413" s="148">
        <f t="shared" si="1047"/>
        <v>0</v>
      </c>
      <c r="R413" s="148">
        <f t="shared" si="1047"/>
        <v>0</v>
      </c>
      <c r="S413" s="148">
        <f t="shared" si="1047"/>
        <v>0</v>
      </c>
      <c r="T413" s="148">
        <f t="shared" si="1047"/>
        <v>0</v>
      </c>
      <c r="U413" s="148">
        <f t="shared" si="1047"/>
        <v>0</v>
      </c>
      <c r="V413" s="148">
        <f t="shared" si="1047"/>
        <v>0</v>
      </c>
      <c r="W413" s="148">
        <f t="shared" si="1047"/>
        <v>0</v>
      </c>
      <c r="X413" s="148">
        <f t="shared" si="1047"/>
        <v>0</v>
      </c>
      <c r="Y413" s="148">
        <f t="shared" si="1047"/>
        <v>0</v>
      </c>
      <c r="Z413" s="148">
        <f t="shared" si="1047"/>
        <v>0</v>
      </c>
      <c r="AA413" s="148">
        <f t="shared" si="1047"/>
        <v>0</v>
      </c>
      <c r="AB413" s="148">
        <f t="shared" si="1047"/>
        <v>0</v>
      </c>
      <c r="AC413" s="148">
        <f t="shared" si="1047"/>
        <v>0</v>
      </c>
      <c r="AD413" s="148">
        <f t="shared" si="1047"/>
        <v>0</v>
      </c>
      <c r="AE413" s="148">
        <f t="shared" si="1047"/>
        <v>0</v>
      </c>
      <c r="AF413" s="148">
        <f t="shared" si="1047"/>
        <v>0</v>
      </c>
      <c r="AG413" s="148">
        <f t="shared" si="1047"/>
        <v>0</v>
      </c>
      <c r="AH413" s="148">
        <f t="shared" si="1047"/>
        <v>0</v>
      </c>
      <c r="AI413" s="148">
        <f t="shared" si="1047"/>
        <v>0</v>
      </c>
      <c r="AJ413" s="148">
        <f t="shared" si="1047"/>
        <v>0</v>
      </c>
      <c r="AK413" s="148">
        <f t="shared" si="1047"/>
        <v>0</v>
      </c>
      <c r="AL413" s="148">
        <f t="shared" si="1047"/>
        <v>0</v>
      </c>
      <c r="AM413" s="148">
        <f t="shared" si="1047"/>
        <v>0</v>
      </c>
      <c r="AN413" s="148">
        <f t="shared" si="1047"/>
        <v>0</v>
      </c>
      <c r="AO413" s="148">
        <f t="shared" si="1047"/>
        <v>0</v>
      </c>
      <c r="AP413" s="148">
        <f t="shared" si="1047"/>
        <v>0</v>
      </c>
      <c r="AQ413" s="148">
        <f t="shared" si="1047"/>
        <v>0</v>
      </c>
      <c r="AR413" s="148">
        <f t="shared" si="1047"/>
        <v>0</v>
      </c>
      <c r="AS413" s="148">
        <f t="shared" si="1047"/>
        <v>0</v>
      </c>
      <c r="AT413" s="148">
        <f t="shared" si="1047"/>
        <v>0</v>
      </c>
      <c r="AU413" s="148">
        <f t="shared" si="1047"/>
        <v>0</v>
      </c>
      <c r="AV413" s="148">
        <f t="shared" si="1047"/>
        <v>0</v>
      </c>
      <c r="AW413" s="148">
        <f t="shared" si="1047"/>
        <v>592.21399999999994</v>
      </c>
      <c r="AX413" s="148">
        <f t="shared" si="1047"/>
        <v>0</v>
      </c>
      <c r="AY413" s="148">
        <f t="shared" si="1047"/>
        <v>0</v>
      </c>
      <c r="AZ413" s="373"/>
    </row>
    <row r="414" spans="1:52" ht="86.25" customHeight="1">
      <c r="A414" s="421"/>
      <c r="B414" s="422"/>
      <c r="C414" s="423"/>
      <c r="D414" s="321" t="s">
        <v>289</v>
      </c>
      <c r="E414" s="147">
        <f t="shared" si="1012"/>
        <v>0</v>
      </c>
      <c r="F414" s="147">
        <f t="shared" si="1013"/>
        <v>0</v>
      </c>
      <c r="G414" s="152"/>
      <c r="H414" s="148">
        <f t="shared" ref="H414:AY414" si="1048">H129</f>
        <v>0</v>
      </c>
      <c r="I414" s="148">
        <f t="shared" si="1048"/>
        <v>0</v>
      </c>
      <c r="J414" s="148">
        <f t="shared" si="1048"/>
        <v>0</v>
      </c>
      <c r="K414" s="148">
        <f t="shared" si="1048"/>
        <v>0</v>
      </c>
      <c r="L414" s="148">
        <f t="shared" si="1048"/>
        <v>0</v>
      </c>
      <c r="M414" s="148">
        <f t="shared" si="1048"/>
        <v>0</v>
      </c>
      <c r="N414" s="148">
        <f t="shared" si="1048"/>
        <v>0</v>
      </c>
      <c r="O414" s="148">
        <f t="shared" si="1048"/>
        <v>0</v>
      </c>
      <c r="P414" s="148">
        <f t="shared" si="1048"/>
        <v>0</v>
      </c>
      <c r="Q414" s="148">
        <f t="shared" si="1048"/>
        <v>0</v>
      </c>
      <c r="R414" s="148">
        <f t="shared" si="1048"/>
        <v>0</v>
      </c>
      <c r="S414" s="148">
        <f t="shared" si="1048"/>
        <v>0</v>
      </c>
      <c r="T414" s="148">
        <f t="shared" si="1048"/>
        <v>0</v>
      </c>
      <c r="U414" s="148">
        <f t="shared" si="1048"/>
        <v>0</v>
      </c>
      <c r="V414" s="148">
        <f t="shared" si="1048"/>
        <v>0</v>
      </c>
      <c r="W414" s="148">
        <f t="shared" si="1048"/>
        <v>0</v>
      </c>
      <c r="X414" s="148">
        <f t="shared" si="1048"/>
        <v>0</v>
      </c>
      <c r="Y414" s="148">
        <f t="shared" si="1048"/>
        <v>0</v>
      </c>
      <c r="Z414" s="148">
        <f t="shared" si="1048"/>
        <v>0</v>
      </c>
      <c r="AA414" s="148">
        <f t="shared" si="1048"/>
        <v>0</v>
      </c>
      <c r="AB414" s="148">
        <f t="shared" si="1048"/>
        <v>0</v>
      </c>
      <c r="AC414" s="148">
        <f t="shared" si="1048"/>
        <v>0</v>
      </c>
      <c r="AD414" s="148">
        <f t="shared" si="1048"/>
        <v>0</v>
      </c>
      <c r="AE414" s="148">
        <f t="shared" si="1048"/>
        <v>0</v>
      </c>
      <c r="AF414" s="148">
        <f t="shared" si="1048"/>
        <v>0</v>
      </c>
      <c r="AG414" s="148">
        <f t="shared" si="1048"/>
        <v>0</v>
      </c>
      <c r="AH414" s="148">
        <f t="shared" si="1048"/>
        <v>0</v>
      </c>
      <c r="AI414" s="148">
        <f t="shared" si="1048"/>
        <v>0</v>
      </c>
      <c r="AJ414" s="148">
        <f t="shared" si="1048"/>
        <v>0</v>
      </c>
      <c r="AK414" s="148">
        <f t="shared" si="1048"/>
        <v>0</v>
      </c>
      <c r="AL414" s="148">
        <f t="shared" si="1048"/>
        <v>0</v>
      </c>
      <c r="AM414" s="148">
        <f t="shared" si="1048"/>
        <v>0</v>
      </c>
      <c r="AN414" s="148">
        <f t="shared" si="1048"/>
        <v>0</v>
      </c>
      <c r="AO414" s="148">
        <f t="shared" si="1048"/>
        <v>0</v>
      </c>
      <c r="AP414" s="148">
        <f t="shared" si="1048"/>
        <v>0</v>
      </c>
      <c r="AQ414" s="148">
        <f t="shared" si="1048"/>
        <v>0</v>
      </c>
      <c r="AR414" s="148">
        <f t="shared" si="1048"/>
        <v>0</v>
      </c>
      <c r="AS414" s="148">
        <f t="shared" si="1048"/>
        <v>0</v>
      </c>
      <c r="AT414" s="148">
        <f t="shared" si="1048"/>
        <v>0</v>
      </c>
      <c r="AU414" s="148">
        <f t="shared" si="1048"/>
        <v>0</v>
      </c>
      <c r="AV414" s="148">
        <f t="shared" si="1048"/>
        <v>0</v>
      </c>
      <c r="AW414" s="148">
        <f t="shared" si="1048"/>
        <v>0</v>
      </c>
      <c r="AX414" s="148">
        <f t="shared" si="1048"/>
        <v>0</v>
      </c>
      <c r="AY414" s="148">
        <f t="shared" si="1048"/>
        <v>0</v>
      </c>
      <c r="AZ414" s="373"/>
    </row>
    <row r="415" spans="1:52" ht="20.25" customHeight="1">
      <c r="A415" s="421"/>
      <c r="B415" s="422"/>
      <c r="C415" s="423"/>
      <c r="D415" s="321" t="s">
        <v>285</v>
      </c>
      <c r="E415" s="147">
        <f t="shared" si="1012"/>
        <v>0</v>
      </c>
      <c r="F415" s="147">
        <f t="shared" si="1013"/>
        <v>0</v>
      </c>
      <c r="G415" s="152"/>
      <c r="H415" s="148">
        <f t="shared" ref="H415:AY415" si="1049">H130</f>
        <v>0</v>
      </c>
      <c r="I415" s="148">
        <f t="shared" si="1049"/>
        <v>0</v>
      </c>
      <c r="J415" s="148">
        <f t="shared" si="1049"/>
        <v>0</v>
      </c>
      <c r="K415" s="148">
        <f t="shared" si="1049"/>
        <v>0</v>
      </c>
      <c r="L415" s="148">
        <f t="shared" si="1049"/>
        <v>0</v>
      </c>
      <c r="M415" s="148">
        <f t="shared" si="1049"/>
        <v>0</v>
      </c>
      <c r="N415" s="148">
        <f t="shared" si="1049"/>
        <v>0</v>
      </c>
      <c r="O415" s="148">
        <f t="shared" si="1049"/>
        <v>0</v>
      </c>
      <c r="P415" s="148">
        <f t="shared" si="1049"/>
        <v>0</v>
      </c>
      <c r="Q415" s="148">
        <f t="shared" si="1049"/>
        <v>0</v>
      </c>
      <c r="R415" s="148">
        <f t="shared" si="1049"/>
        <v>0</v>
      </c>
      <c r="S415" s="148">
        <f t="shared" si="1049"/>
        <v>0</v>
      </c>
      <c r="T415" s="148">
        <f t="shared" si="1049"/>
        <v>0</v>
      </c>
      <c r="U415" s="148">
        <f t="shared" si="1049"/>
        <v>0</v>
      </c>
      <c r="V415" s="148">
        <f t="shared" si="1049"/>
        <v>0</v>
      </c>
      <c r="W415" s="148">
        <f t="shared" si="1049"/>
        <v>0</v>
      </c>
      <c r="X415" s="148">
        <f t="shared" si="1049"/>
        <v>0</v>
      </c>
      <c r="Y415" s="148">
        <f t="shared" si="1049"/>
        <v>0</v>
      </c>
      <c r="Z415" s="148">
        <f t="shared" si="1049"/>
        <v>0</v>
      </c>
      <c r="AA415" s="148">
        <f t="shared" si="1049"/>
        <v>0</v>
      </c>
      <c r="AB415" s="148">
        <f t="shared" si="1049"/>
        <v>0</v>
      </c>
      <c r="AC415" s="148">
        <f t="shared" si="1049"/>
        <v>0</v>
      </c>
      <c r="AD415" s="148">
        <f t="shared" si="1049"/>
        <v>0</v>
      </c>
      <c r="AE415" s="148">
        <f t="shared" si="1049"/>
        <v>0</v>
      </c>
      <c r="AF415" s="148">
        <f t="shared" si="1049"/>
        <v>0</v>
      </c>
      <c r="AG415" s="148">
        <f t="shared" si="1049"/>
        <v>0</v>
      </c>
      <c r="AH415" s="148">
        <f t="shared" si="1049"/>
        <v>0</v>
      </c>
      <c r="AI415" s="148">
        <f t="shared" si="1049"/>
        <v>0</v>
      </c>
      <c r="AJ415" s="148">
        <f t="shared" si="1049"/>
        <v>0</v>
      </c>
      <c r="AK415" s="148">
        <f t="shared" si="1049"/>
        <v>0</v>
      </c>
      <c r="AL415" s="148">
        <f t="shared" si="1049"/>
        <v>0</v>
      </c>
      <c r="AM415" s="148">
        <f t="shared" si="1049"/>
        <v>0</v>
      </c>
      <c r="AN415" s="148">
        <f t="shared" si="1049"/>
        <v>0</v>
      </c>
      <c r="AO415" s="148">
        <f t="shared" si="1049"/>
        <v>0</v>
      </c>
      <c r="AP415" s="148">
        <f t="shared" si="1049"/>
        <v>0</v>
      </c>
      <c r="AQ415" s="148">
        <f t="shared" si="1049"/>
        <v>0</v>
      </c>
      <c r="AR415" s="148">
        <f t="shared" si="1049"/>
        <v>0</v>
      </c>
      <c r="AS415" s="148">
        <f t="shared" si="1049"/>
        <v>0</v>
      </c>
      <c r="AT415" s="148">
        <f t="shared" si="1049"/>
        <v>0</v>
      </c>
      <c r="AU415" s="148">
        <f t="shared" si="1049"/>
        <v>0</v>
      </c>
      <c r="AV415" s="148">
        <f t="shared" si="1049"/>
        <v>0</v>
      </c>
      <c r="AW415" s="148">
        <f t="shared" si="1049"/>
        <v>0</v>
      </c>
      <c r="AX415" s="148">
        <f t="shared" si="1049"/>
        <v>0</v>
      </c>
      <c r="AY415" s="148">
        <f t="shared" si="1049"/>
        <v>0</v>
      </c>
      <c r="AZ415" s="373"/>
    </row>
    <row r="416" spans="1:52" ht="31.2">
      <c r="A416" s="424"/>
      <c r="B416" s="425"/>
      <c r="C416" s="426"/>
      <c r="D416" s="169" t="s">
        <v>43</v>
      </c>
      <c r="E416" s="147">
        <f t="shared" si="1012"/>
        <v>0</v>
      </c>
      <c r="F416" s="147">
        <f t="shared" si="1013"/>
        <v>0</v>
      </c>
      <c r="G416" s="170"/>
      <c r="H416" s="148">
        <f t="shared" ref="H416:AY416" si="1050">H131</f>
        <v>0</v>
      </c>
      <c r="I416" s="148">
        <f t="shared" si="1050"/>
        <v>0</v>
      </c>
      <c r="J416" s="148">
        <f t="shared" si="1050"/>
        <v>0</v>
      </c>
      <c r="K416" s="148">
        <f t="shared" si="1050"/>
        <v>0</v>
      </c>
      <c r="L416" s="148">
        <f t="shared" si="1050"/>
        <v>0</v>
      </c>
      <c r="M416" s="148">
        <f t="shared" si="1050"/>
        <v>0</v>
      </c>
      <c r="N416" s="148">
        <f t="shared" si="1050"/>
        <v>0</v>
      </c>
      <c r="O416" s="148">
        <f t="shared" si="1050"/>
        <v>0</v>
      </c>
      <c r="P416" s="148">
        <f t="shared" si="1050"/>
        <v>0</v>
      </c>
      <c r="Q416" s="148">
        <f t="shared" si="1050"/>
        <v>0</v>
      </c>
      <c r="R416" s="148">
        <f t="shared" si="1050"/>
        <v>0</v>
      </c>
      <c r="S416" s="148">
        <f t="shared" si="1050"/>
        <v>0</v>
      </c>
      <c r="T416" s="148">
        <f t="shared" si="1050"/>
        <v>0</v>
      </c>
      <c r="U416" s="148">
        <f t="shared" si="1050"/>
        <v>0</v>
      </c>
      <c r="V416" s="148">
        <f t="shared" si="1050"/>
        <v>0</v>
      </c>
      <c r="W416" s="148">
        <f t="shared" si="1050"/>
        <v>0</v>
      </c>
      <c r="X416" s="148">
        <f t="shared" si="1050"/>
        <v>0</v>
      </c>
      <c r="Y416" s="148">
        <f t="shared" si="1050"/>
        <v>0</v>
      </c>
      <c r="Z416" s="148">
        <f t="shared" si="1050"/>
        <v>0</v>
      </c>
      <c r="AA416" s="148">
        <f t="shared" si="1050"/>
        <v>0</v>
      </c>
      <c r="AB416" s="148">
        <f t="shared" si="1050"/>
        <v>0</v>
      </c>
      <c r="AC416" s="148">
        <f t="shared" si="1050"/>
        <v>0</v>
      </c>
      <c r="AD416" s="148">
        <f t="shared" si="1050"/>
        <v>0</v>
      </c>
      <c r="AE416" s="148">
        <f t="shared" si="1050"/>
        <v>0</v>
      </c>
      <c r="AF416" s="148">
        <f t="shared" si="1050"/>
        <v>0</v>
      </c>
      <c r="AG416" s="148">
        <f t="shared" si="1050"/>
        <v>0</v>
      </c>
      <c r="AH416" s="148">
        <f t="shared" si="1050"/>
        <v>0</v>
      </c>
      <c r="AI416" s="148">
        <f t="shared" si="1050"/>
        <v>0</v>
      </c>
      <c r="AJ416" s="148">
        <f t="shared" si="1050"/>
        <v>0</v>
      </c>
      <c r="AK416" s="148">
        <f t="shared" si="1050"/>
        <v>0</v>
      </c>
      <c r="AL416" s="148">
        <f t="shared" si="1050"/>
        <v>0</v>
      </c>
      <c r="AM416" s="148">
        <f t="shared" si="1050"/>
        <v>0</v>
      </c>
      <c r="AN416" s="148">
        <f t="shared" si="1050"/>
        <v>0</v>
      </c>
      <c r="AO416" s="148">
        <f t="shared" si="1050"/>
        <v>0</v>
      </c>
      <c r="AP416" s="148">
        <f t="shared" si="1050"/>
        <v>0</v>
      </c>
      <c r="AQ416" s="148">
        <f t="shared" si="1050"/>
        <v>0</v>
      </c>
      <c r="AR416" s="148">
        <f t="shared" si="1050"/>
        <v>0</v>
      </c>
      <c r="AS416" s="148">
        <f t="shared" si="1050"/>
        <v>0</v>
      </c>
      <c r="AT416" s="148">
        <f t="shared" si="1050"/>
        <v>0</v>
      </c>
      <c r="AU416" s="148">
        <f t="shared" si="1050"/>
        <v>0</v>
      </c>
      <c r="AV416" s="148">
        <f t="shared" si="1050"/>
        <v>0</v>
      </c>
      <c r="AW416" s="148">
        <f t="shared" si="1050"/>
        <v>0</v>
      </c>
      <c r="AX416" s="148">
        <f t="shared" si="1050"/>
        <v>0</v>
      </c>
      <c r="AY416" s="148">
        <f t="shared" si="1050"/>
        <v>0</v>
      </c>
      <c r="AZ416" s="374"/>
    </row>
    <row r="417" spans="1:52" ht="18.75" customHeight="1">
      <c r="A417" s="427" t="s">
        <v>316</v>
      </c>
      <c r="B417" s="427"/>
      <c r="C417" s="427"/>
      <c r="D417" s="184" t="s">
        <v>41</v>
      </c>
      <c r="E417" s="168">
        <f>E419+E418+E420</f>
        <v>70106.627139999997</v>
      </c>
      <c r="F417" s="168">
        <f>F371+F171+F150</f>
        <v>17049.285949999998</v>
      </c>
      <c r="G417" s="210">
        <f>F417/E417</f>
        <v>0.2431907887388918</v>
      </c>
      <c r="H417" s="168">
        <f>H419+H418+H420</f>
        <v>0</v>
      </c>
      <c r="I417" s="168">
        <f>I371+I171+I150</f>
        <v>0</v>
      </c>
      <c r="J417" s="210" t="e">
        <f>I417/H417</f>
        <v>#DIV/0!</v>
      </c>
      <c r="K417" s="168">
        <f>K419+K418+K420</f>
        <v>1724.182</v>
      </c>
      <c r="L417" s="168">
        <f>L371+L171+L150</f>
        <v>1724.182</v>
      </c>
      <c r="M417" s="210">
        <f>L417/K417</f>
        <v>1</v>
      </c>
      <c r="N417" s="168">
        <f>N419+N418+N420</f>
        <v>1054.0040799999999</v>
      </c>
      <c r="O417" s="168">
        <f>O371+O171+O150</f>
        <v>1054.0040799999999</v>
      </c>
      <c r="P417" s="210">
        <f>O417/N417</f>
        <v>1</v>
      </c>
      <c r="Q417" s="168">
        <f>Q419+Q418+Q420</f>
        <v>2799.4760000000001</v>
      </c>
      <c r="R417" s="168">
        <f>R371+R171+R150</f>
        <v>2799.4760000000001</v>
      </c>
      <c r="S417" s="210">
        <f>R417/Q417</f>
        <v>1</v>
      </c>
      <c r="T417" s="168">
        <f>T419+T418+T420</f>
        <v>2731.97559</v>
      </c>
      <c r="U417" s="168">
        <f>U371+U171+U150</f>
        <v>2731.97559</v>
      </c>
      <c r="V417" s="210">
        <f>U417/T417</f>
        <v>1</v>
      </c>
      <c r="W417" s="168">
        <f>W419+W418+W420</f>
        <v>4479.2275799999998</v>
      </c>
      <c r="X417" s="168">
        <f>X371+X171+X150</f>
        <v>4479.2275799999998</v>
      </c>
      <c r="Y417" s="210">
        <f>X417/W417</f>
        <v>1</v>
      </c>
      <c r="Z417" s="168">
        <f t="shared" ref="Z417" si="1051">Z419+Z418+Z420</f>
        <v>3801.1480000000001</v>
      </c>
      <c r="AA417" s="168">
        <f>AA371+AA171+AA150</f>
        <v>0</v>
      </c>
      <c r="AB417" s="168">
        <f t="shared" ref="AB417" si="1052">AB419+AB418+AB420</f>
        <v>0</v>
      </c>
      <c r="AC417" s="168">
        <f>AC371+AC171+AC150</f>
        <v>3801.1480000000001</v>
      </c>
      <c r="AD417" s="210">
        <f>AC417/Z417</f>
        <v>1</v>
      </c>
      <c r="AE417" s="168">
        <f t="shared" ref="AE417" si="1053">AE419+AE418+AE420</f>
        <v>459.27269999999999</v>
      </c>
      <c r="AF417" s="168">
        <f>AF371+AF171+AF150</f>
        <v>0</v>
      </c>
      <c r="AG417" s="168">
        <f t="shared" ref="AG417" si="1054">AG419+AG418+AG420</f>
        <v>0</v>
      </c>
      <c r="AH417" s="168">
        <f>AH371+AH171+AH150</f>
        <v>459.27269999999999</v>
      </c>
      <c r="AI417" s="210">
        <f>AH417/AE417</f>
        <v>1</v>
      </c>
      <c r="AJ417" s="168">
        <f t="shared" ref="AJ417" si="1055">AJ419+AJ418+AJ420</f>
        <v>2717.86</v>
      </c>
      <c r="AK417" s="168">
        <f>AK371+AK171+AK150</f>
        <v>0</v>
      </c>
      <c r="AL417" s="168">
        <f t="shared" ref="AL417" si="1056">AL419+AL418+AL420</f>
        <v>0</v>
      </c>
      <c r="AM417" s="168">
        <f>AM371+AM171+AM150</f>
        <v>0</v>
      </c>
      <c r="AN417" s="210">
        <f>AM417/AJ417</f>
        <v>0</v>
      </c>
      <c r="AO417" s="168">
        <f>AO419+AO418+AO420</f>
        <v>2720.9195999999997</v>
      </c>
      <c r="AP417" s="168">
        <f>AP371+AP171+AP150</f>
        <v>0</v>
      </c>
      <c r="AQ417" s="210">
        <f>AP417/AO417</f>
        <v>0</v>
      </c>
      <c r="AR417" s="168">
        <f t="shared" ref="AR417" si="1057">AR419+AR418+AR420</f>
        <v>577.39626999999996</v>
      </c>
      <c r="AS417" s="168">
        <f>AS371+AS171+AS150</f>
        <v>0</v>
      </c>
      <c r="AT417" s="168">
        <f t="shared" ref="AT417" si="1058">AT419+AT418+AT420</f>
        <v>0</v>
      </c>
      <c r="AU417" s="168">
        <f>AU371+AU171+AU150</f>
        <v>0</v>
      </c>
      <c r="AV417" s="210">
        <f>AU417/AR417</f>
        <v>0</v>
      </c>
      <c r="AW417" s="168">
        <f>AW419+AW418+AW420</f>
        <v>46745.327319999997</v>
      </c>
      <c r="AX417" s="168">
        <f>AX371+AX171+AX150</f>
        <v>0</v>
      </c>
      <c r="AY417" s="210">
        <f>AX417/AW417</f>
        <v>0</v>
      </c>
      <c r="AZ417" s="372"/>
    </row>
    <row r="418" spans="1:52" ht="31.2">
      <c r="A418" s="427"/>
      <c r="B418" s="427"/>
      <c r="C418" s="427"/>
      <c r="D418" s="176" t="s">
        <v>37</v>
      </c>
      <c r="E418" s="168">
        <f>E372+E172+E151+E143</f>
        <v>0</v>
      </c>
      <c r="F418" s="168">
        <f>F372+F172+F151</f>
        <v>0</v>
      </c>
      <c r="G418" s="171"/>
      <c r="H418" s="168">
        <f>H372+H172+H151+H143</f>
        <v>0</v>
      </c>
      <c r="I418" s="168">
        <f>I372+I172+I151</f>
        <v>0</v>
      </c>
      <c r="J418" s="171"/>
      <c r="K418" s="168">
        <f>K372+K172+K151+K143</f>
        <v>0</v>
      </c>
      <c r="L418" s="168">
        <f>L372+L172+L151</f>
        <v>0</v>
      </c>
      <c r="M418" s="171"/>
      <c r="N418" s="168">
        <f>N372+N172+N151+N143</f>
        <v>0</v>
      </c>
      <c r="O418" s="168">
        <f>O372+O172+O151</f>
        <v>0</v>
      </c>
      <c r="P418" s="171"/>
      <c r="Q418" s="168">
        <f>Q372+Q172+Q151+Q143</f>
        <v>0</v>
      </c>
      <c r="R418" s="168">
        <f>R372+R172+R151</f>
        <v>0</v>
      </c>
      <c r="S418" s="171"/>
      <c r="T418" s="168">
        <f>T372+T172+T151+T143</f>
        <v>0</v>
      </c>
      <c r="U418" s="168">
        <f>U372+U172+U151</f>
        <v>0</v>
      </c>
      <c r="V418" s="171"/>
      <c r="W418" s="168">
        <f>W372+W172+W151+W143</f>
        <v>0</v>
      </c>
      <c r="X418" s="168">
        <f>X372+X172+X151</f>
        <v>0</v>
      </c>
      <c r="Y418" s="171"/>
      <c r="Z418" s="168">
        <f>Z372+Z172+Z151+Z143</f>
        <v>0</v>
      </c>
      <c r="AA418" s="168">
        <f>AA372+AA172+AA151</f>
        <v>0</v>
      </c>
      <c r="AB418" s="168">
        <f>AB372+AB172+AB151+AB143</f>
        <v>0</v>
      </c>
      <c r="AC418" s="168">
        <f>AC372+AC172+AC151</f>
        <v>0</v>
      </c>
      <c r="AD418" s="171"/>
      <c r="AE418" s="168">
        <f>AE372+AE172+AE151+AE143</f>
        <v>0</v>
      </c>
      <c r="AF418" s="168">
        <f>AF372+AF172+AF151</f>
        <v>0</v>
      </c>
      <c r="AG418" s="168">
        <f>AG372+AG172+AG151+AG143</f>
        <v>0</v>
      </c>
      <c r="AH418" s="168">
        <f>AH372+AH172+AH151</f>
        <v>0</v>
      </c>
      <c r="AI418" s="171"/>
      <c r="AJ418" s="168">
        <f>AJ372+AJ172+AJ151+AJ143</f>
        <v>0</v>
      </c>
      <c r="AK418" s="168">
        <f>AK372+AK172+AK151</f>
        <v>0</v>
      </c>
      <c r="AL418" s="168">
        <f>AL372+AL172+AL151+AL143</f>
        <v>0</v>
      </c>
      <c r="AM418" s="168">
        <f>AM372+AM172+AM151</f>
        <v>0</v>
      </c>
      <c r="AN418" s="171"/>
      <c r="AO418" s="168">
        <f>AO372+AO172+AO151+AO143</f>
        <v>0</v>
      </c>
      <c r="AP418" s="168">
        <f>AP372+AP172+AP151</f>
        <v>0</v>
      </c>
      <c r="AQ418" s="171"/>
      <c r="AR418" s="168">
        <f>AR372+AR172+AR151+AR143</f>
        <v>0</v>
      </c>
      <c r="AS418" s="168">
        <f>AS372+AS172+AS151</f>
        <v>0</v>
      </c>
      <c r="AT418" s="168">
        <f>AT372+AT172+AT151+AT143</f>
        <v>0</v>
      </c>
      <c r="AU418" s="168">
        <f>AU372+AU172+AU151</f>
        <v>0</v>
      </c>
      <c r="AV418" s="171"/>
      <c r="AW418" s="168">
        <f>AW372+AW172+AW151+AW143</f>
        <v>0</v>
      </c>
      <c r="AX418" s="168">
        <f>AX372+AX172+AX151</f>
        <v>0</v>
      </c>
      <c r="AY418" s="171"/>
      <c r="AZ418" s="373"/>
    </row>
    <row r="419" spans="1:52" ht="61.5" customHeight="1">
      <c r="A419" s="427"/>
      <c r="B419" s="427"/>
      <c r="C419" s="427"/>
      <c r="D419" s="211" t="s">
        <v>2</v>
      </c>
      <c r="E419" s="168">
        <f>E373+E173+E152</f>
        <v>10871.4</v>
      </c>
      <c r="F419" s="168">
        <f>F373+F173+F152+F144</f>
        <v>11303.939399999999</v>
      </c>
      <c r="G419" s="210">
        <f t="shared" ref="G419:G420" si="1059">F419/E419</f>
        <v>1.0397869087697997</v>
      </c>
      <c r="H419" s="168">
        <f>H373+H173+H152</f>
        <v>0</v>
      </c>
      <c r="I419" s="168">
        <f>I373+I173+I152+I144</f>
        <v>0</v>
      </c>
      <c r="J419" s="210"/>
      <c r="K419" s="168">
        <f>K373+K173+K152</f>
        <v>0</v>
      </c>
      <c r="L419" s="168">
        <f>L373+L173+L152+L144</f>
        <v>0</v>
      </c>
      <c r="M419" s="210" t="e">
        <f t="shared" ref="M419:M420" si="1060">L419/K419</f>
        <v>#DIV/0!</v>
      </c>
      <c r="N419" s="168">
        <f>N373+N173+N152</f>
        <v>0</v>
      </c>
      <c r="O419" s="168">
        <f>O373+O173+O152+O144</f>
        <v>0</v>
      </c>
      <c r="P419" s="210"/>
      <c r="Q419" s="168">
        <f>Q373+Q173+Q152</f>
        <v>0</v>
      </c>
      <c r="R419" s="168">
        <f>R373+R173+R152+R144</f>
        <v>5218.3890000000001</v>
      </c>
      <c r="S419" s="210"/>
      <c r="T419" s="168">
        <f>T373+T173+T152</f>
        <v>0</v>
      </c>
      <c r="U419" s="168">
        <f>U373+U173+U152+U144</f>
        <v>0</v>
      </c>
      <c r="V419" s="210"/>
      <c r="W419" s="168">
        <f>W373+W173+W152</f>
        <v>3341.556</v>
      </c>
      <c r="X419" s="168">
        <f>X373+X173+X152+X144</f>
        <v>3341.556</v>
      </c>
      <c r="Y419" s="210"/>
      <c r="Z419" s="168">
        <f>Z373+Z173+Z152</f>
        <v>2743.9944</v>
      </c>
      <c r="AA419" s="168">
        <f>AA373+AA173+AA152+AA144</f>
        <v>0</v>
      </c>
      <c r="AB419" s="168">
        <f>AB373+AB173+AB152</f>
        <v>0</v>
      </c>
      <c r="AC419" s="168">
        <f>AC373+AC173+AC152+AC144</f>
        <v>2743.9944</v>
      </c>
      <c r="AD419" s="210"/>
      <c r="AE419" s="168">
        <f>AE373+AE173+AE152</f>
        <v>0</v>
      </c>
      <c r="AF419" s="168">
        <f>AF373+AF173+AF152+AF144</f>
        <v>0</v>
      </c>
      <c r="AG419" s="168">
        <f>AG373+AG173+AG152</f>
        <v>0</v>
      </c>
      <c r="AH419" s="168">
        <f>AH373+AH173+AH152+AH144</f>
        <v>0</v>
      </c>
      <c r="AI419" s="210"/>
      <c r="AJ419" s="168">
        <f>AJ373+AJ173+AJ152</f>
        <v>2174.2800000000002</v>
      </c>
      <c r="AK419" s="168">
        <f>AK373+AK173+AK152+AK144</f>
        <v>0</v>
      </c>
      <c r="AL419" s="168">
        <f>AL373+AL173+AL152</f>
        <v>0</v>
      </c>
      <c r="AM419" s="168">
        <f>AM373+AM173+AM152+AM144</f>
        <v>0</v>
      </c>
      <c r="AN419" s="210"/>
      <c r="AO419" s="168">
        <f>AO373+AO173+AO152</f>
        <v>2611.5695999999998</v>
      </c>
      <c r="AP419" s="168">
        <f>AP373+AP173+AP152+AP144</f>
        <v>0</v>
      </c>
      <c r="AQ419" s="210"/>
      <c r="AR419" s="168">
        <f>AR373+AR173+AR152</f>
        <v>0</v>
      </c>
      <c r="AS419" s="168">
        <f>AS373+AS173+AS152+AS144</f>
        <v>0</v>
      </c>
      <c r="AT419" s="168">
        <f>AT373+AT173+AT152</f>
        <v>0</v>
      </c>
      <c r="AU419" s="168">
        <f>AU373+AU173+AU152+AU144</f>
        <v>0</v>
      </c>
      <c r="AV419" s="210"/>
      <c r="AW419" s="168">
        <f>AW373+AW173+AW152</f>
        <v>0</v>
      </c>
      <c r="AX419" s="168">
        <f>AX373+AX173+AX152+AX144</f>
        <v>0</v>
      </c>
      <c r="AY419" s="210" t="e">
        <f t="shared" ref="AY419:AY420" si="1061">AX419/AW419</f>
        <v>#DIV/0!</v>
      </c>
      <c r="AZ419" s="373"/>
    </row>
    <row r="420" spans="1:52" ht="20.25" customHeight="1">
      <c r="A420" s="427"/>
      <c r="B420" s="427"/>
      <c r="C420" s="427"/>
      <c r="D420" s="322" t="s">
        <v>284</v>
      </c>
      <c r="E420" s="168">
        <f>E374+E174+E153</f>
        <v>59235.227140000003</v>
      </c>
      <c r="F420" s="168">
        <f>F374+F174+F153+F145</f>
        <v>10963.735549999999</v>
      </c>
      <c r="G420" s="210">
        <f t="shared" si="1059"/>
        <v>0.18508809840616741</v>
      </c>
      <c r="H420" s="168">
        <f>H374+H174+H153</f>
        <v>0</v>
      </c>
      <c r="I420" s="168">
        <f>I374+I174+I153+I145</f>
        <v>0</v>
      </c>
      <c r="J420" s="210" t="e">
        <f t="shared" ref="J420" si="1062">I420/H420</f>
        <v>#DIV/0!</v>
      </c>
      <c r="K420" s="168">
        <f>K374+K174+K153</f>
        <v>1724.182</v>
      </c>
      <c r="L420" s="168">
        <f>L374+L174+L153+L145</f>
        <v>1724.182</v>
      </c>
      <c r="M420" s="210">
        <f t="shared" si="1060"/>
        <v>1</v>
      </c>
      <c r="N420" s="168">
        <f>N374+N174+N153</f>
        <v>1054.0040799999999</v>
      </c>
      <c r="O420" s="168">
        <f>O374+O174+O153+O145</f>
        <v>1054.0040799999999</v>
      </c>
      <c r="P420" s="210">
        <f t="shared" ref="P420" si="1063">O420/N420</f>
        <v>1</v>
      </c>
      <c r="Q420" s="168">
        <f>Q374+Q174+Q153</f>
        <v>2799.4760000000001</v>
      </c>
      <c r="R420" s="168">
        <f>R374+R174+R153+R145</f>
        <v>2799.4760000000001</v>
      </c>
      <c r="S420" s="210">
        <f t="shared" ref="S420" si="1064">R420/Q420</f>
        <v>1</v>
      </c>
      <c r="T420" s="168">
        <f>T374+T174+T153</f>
        <v>2731.97559</v>
      </c>
      <c r="U420" s="168">
        <f>U374+U174+U153+U145</f>
        <v>2731.97559</v>
      </c>
      <c r="V420" s="210">
        <f t="shared" ref="V420" si="1065">U420/T420</f>
        <v>1</v>
      </c>
      <c r="W420" s="168">
        <f>W374+W174+W153</f>
        <v>1137.6715799999999</v>
      </c>
      <c r="X420" s="168">
        <f>X374+X174+X153+X145</f>
        <v>1137.6715799999999</v>
      </c>
      <c r="Y420" s="210">
        <f t="shared" ref="Y420" si="1066">X420/W420</f>
        <v>1</v>
      </c>
      <c r="Z420" s="168">
        <f>Z374+Z174+Z153</f>
        <v>1057.1536000000001</v>
      </c>
      <c r="AA420" s="168">
        <f>AA374+AA174+AA153+AA145</f>
        <v>0</v>
      </c>
      <c r="AB420" s="168">
        <f>AB374+AB174+AB153</f>
        <v>0</v>
      </c>
      <c r="AC420" s="168">
        <f>AC374+AC174+AC153+AC145</f>
        <v>1057.1536000000001</v>
      </c>
      <c r="AD420" s="210">
        <f>AC420/Z420</f>
        <v>1</v>
      </c>
      <c r="AE420" s="168">
        <f>AE374+AE174+AE153</f>
        <v>459.27269999999999</v>
      </c>
      <c r="AF420" s="168">
        <f>AF374+AF174+AF153+AF145</f>
        <v>0</v>
      </c>
      <c r="AG420" s="168">
        <f>AG374+AG174+AG153</f>
        <v>0</v>
      </c>
      <c r="AH420" s="168">
        <f>AH374+AH174+AH153+AH145</f>
        <v>459.27269999999999</v>
      </c>
      <c r="AI420" s="210">
        <f>AH420/AE420</f>
        <v>1</v>
      </c>
      <c r="AJ420" s="168">
        <f>AJ374+AJ174+AJ153</f>
        <v>543.58000000000004</v>
      </c>
      <c r="AK420" s="168">
        <f>AK374+AK174+AK153+AK145</f>
        <v>0</v>
      </c>
      <c r="AL420" s="168">
        <f>AL374+AL174+AL153</f>
        <v>0</v>
      </c>
      <c r="AM420" s="168">
        <f>AM374+AM174+AM153+AM145</f>
        <v>0</v>
      </c>
      <c r="AN420" s="210">
        <f>AM420/AJ420</f>
        <v>0</v>
      </c>
      <c r="AO420" s="168">
        <f>AO374+AO174+AO153</f>
        <v>109.35</v>
      </c>
      <c r="AP420" s="168">
        <f>AP374+AP174+AP153+AP145</f>
        <v>0</v>
      </c>
      <c r="AQ420" s="210">
        <f>AP420/AO420</f>
        <v>0</v>
      </c>
      <c r="AR420" s="168">
        <f>AR374+AR174+AR153</f>
        <v>577.39626999999996</v>
      </c>
      <c r="AS420" s="168">
        <f>AS374+AS174+AS153+AS145</f>
        <v>0</v>
      </c>
      <c r="AT420" s="168">
        <f>AT374+AT174+AT153</f>
        <v>0</v>
      </c>
      <c r="AU420" s="168">
        <f>AU374+AU174+AU153+AU145</f>
        <v>0</v>
      </c>
      <c r="AV420" s="210">
        <f>AU420/AR420</f>
        <v>0</v>
      </c>
      <c r="AW420" s="168">
        <f>AW374+AW174+AW153</f>
        <v>46745.327319999997</v>
      </c>
      <c r="AX420" s="168">
        <f>AX374+AX174+AX153+AX145</f>
        <v>0</v>
      </c>
      <c r="AY420" s="210">
        <f t="shared" si="1061"/>
        <v>0</v>
      </c>
      <c r="AZ420" s="373"/>
    </row>
    <row r="421" spans="1:52" ht="86.25" customHeight="1">
      <c r="A421" s="427"/>
      <c r="B421" s="427"/>
      <c r="C421" s="427"/>
      <c r="D421" s="322" t="s">
        <v>289</v>
      </c>
      <c r="E421" s="168">
        <f>E375+E175+E154+E146</f>
        <v>0</v>
      </c>
      <c r="F421" s="168">
        <f>F375+F175+F154+F146</f>
        <v>0</v>
      </c>
      <c r="G421" s="171"/>
      <c r="H421" s="168">
        <f>H375+H175+H154+H146</f>
        <v>0</v>
      </c>
      <c r="I421" s="168">
        <f>I375+I175+I154+I146</f>
        <v>0</v>
      </c>
      <c r="J421" s="171"/>
      <c r="K421" s="168">
        <f>K375+K175+K154+K146</f>
        <v>0</v>
      </c>
      <c r="L421" s="168">
        <f>L375+L175+L154+L146</f>
        <v>0</v>
      </c>
      <c r="M421" s="171"/>
      <c r="N421" s="168">
        <f>N375+N175+N154+N146</f>
        <v>0</v>
      </c>
      <c r="O421" s="168">
        <f>O375+O175+O154+O146</f>
        <v>0</v>
      </c>
      <c r="P421" s="171"/>
      <c r="Q421" s="168">
        <f>Q375+Q175+Q154+Q146</f>
        <v>0</v>
      </c>
      <c r="R421" s="168">
        <f>R375+R175+R154+R146</f>
        <v>0</v>
      </c>
      <c r="S421" s="171"/>
      <c r="T421" s="168">
        <f>T375+T175+T154+T146</f>
        <v>0</v>
      </c>
      <c r="U421" s="168">
        <f>U375+U175+U154+U146</f>
        <v>0</v>
      </c>
      <c r="V421" s="171"/>
      <c r="W421" s="168">
        <f>W375+W175+W154+W146</f>
        <v>0</v>
      </c>
      <c r="X421" s="168">
        <f>X375+X175+X154+X146</f>
        <v>0</v>
      </c>
      <c r="Y421" s="171"/>
      <c r="Z421" s="168">
        <f>Z375+Z175+Z154+Z146</f>
        <v>0</v>
      </c>
      <c r="AA421" s="168">
        <f>AA375+AA175+AA154+AA146</f>
        <v>0</v>
      </c>
      <c r="AB421" s="168">
        <f>AB375+AB175+AB154+AB146</f>
        <v>0</v>
      </c>
      <c r="AC421" s="168">
        <f>AC375+AC175+AC154+AC146</f>
        <v>0</v>
      </c>
      <c r="AD421" s="171"/>
      <c r="AE421" s="168">
        <f>AE375+AE175+AE154+AE146</f>
        <v>0</v>
      </c>
      <c r="AF421" s="168">
        <f>AF375+AF175+AF154+AF146</f>
        <v>0</v>
      </c>
      <c r="AG421" s="168">
        <f>AG375+AG175+AG154+AG146</f>
        <v>0</v>
      </c>
      <c r="AH421" s="168">
        <f>AH375+AH175+AH154+AH146</f>
        <v>0</v>
      </c>
      <c r="AI421" s="171"/>
      <c r="AJ421" s="168">
        <f>AJ375+AJ175+AJ154+AJ146</f>
        <v>0</v>
      </c>
      <c r="AK421" s="168">
        <f>AK375+AK175+AK154+AK146</f>
        <v>0</v>
      </c>
      <c r="AL421" s="168">
        <f>AL375+AL175+AL154+AL146</f>
        <v>0</v>
      </c>
      <c r="AM421" s="168">
        <f>AM375+AM175+AM154+AM146</f>
        <v>0</v>
      </c>
      <c r="AN421" s="171"/>
      <c r="AO421" s="168">
        <f>AO375+AO175+AO154+AO146</f>
        <v>0</v>
      </c>
      <c r="AP421" s="168">
        <f>AP375+AP175+AP154+AP146</f>
        <v>0</v>
      </c>
      <c r="AQ421" s="171"/>
      <c r="AR421" s="168">
        <f>AR375+AR175+AR154+AR146</f>
        <v>0</v>
      </c>
      <c r="AS421" s="168">
        <f>AS375+AS175+AS154+AS146</f>
        <v>0</v>
      </c>
      <c r="AT421" s="168">
        <f>AT375+AT175+AT154+AT146</f>
        <v>0</v>
      </c>
      <c r="AU421" s="168">
        <f>AU375+AU175+AU154+AU146</f>
        <v>0</v>
      </c>
      <c r="AV421" s="171"/>
      <c r="AW421" s="168">
        <f>AW375+AW175+AW154+AW146</f>
        <v>0</v>
      </c>
      <c r="AX421" s="168">
        <f>AX375+AX175+AX154+AX146</f>
        <v>0</v>
      </c>
      <c r="AY421" s="171"/>
      <c r="AZ421" s="373"/>
    </row>
    <row r="422" spans="1:52" ht="20.25" customHeight="1">
      <c r="A422" s="427"/>
      <c r="B422" s="427"/>
      <c r="C422" s="427"/>
      <c r="D422" s="322" t="s">
        <v>285</v>
      </c>
      <c r="E422" s="168">
        <f>E376+E176+E155+E147</f>
        <v>0</v>
      </c>
      <c r="F422" s="168">
        <f>F376+F176+F155+F147</f>
        <v>0</v>
      </c>
      <c r="G422" s="171"/>
      <c r="H422" s="168">
        <f>H376+H176+H155+H147</f>
        <v>0</v>
      </c>
      <c r="I422" s="168">
        <f>I376+I176+I155+I147</f>
        <v>0</v>
      </c>
      <c r="J422" s="171"/>
      <c r="K422" s="168">
        <f>K376+K176+K155+K147</f>
        <v>0</v>
      </c>
      <c r="L422" s="168">
        <f>L376+L176+L155+L147</f>
        <v>0</v>
      </c>
      <c r="M422" s="171"/>
      <c r="N422" s="168">
        <f>N376+N176+N155+N147</f>
        <v>0</v>
      </c>
      <c r="O422" s="168">
        <f>O376+O176+O155+O147</f>
        <v>0</v>
      </c>
      <c r="P422" s="171"/>
      <c r="Q422" s="168">
        <f>Q376+Q176+Q155+Q147</f>
        <v>0</v>
      </c>
      <c r="R422" s="168">
        <f>R376+R176+R155+R147</f>
        <v>0</v>
      </c>
      <c r="S422" s="171"/>
      <c r="T422" s="168">
        <f>T376+T176+T155+T147</f>
        <v>0</v>
      </c>
      <c r="U422" s="168">
        <f>U376+U176+U155+U147</f>
        <v>0</v>
      </c>
      <c r="V422" s="171"/>
      <c r="W422" s="168">
        <f>W376+W176+W155+W147</f>
        <v>0</v>
      </c>
      <c r="X422" s="168">
        <f>X376+X176+X155+X147</f>
        <v>0</v>
      </c>
      <c r="Y422" s="171"/>
      <c r="Z422" s="168">
        <f>Z376+Z176+Z155+Z147</f>
        <v>0</v>
      </c>
      <c r="AA422" s="168">
        <f>AA376+AA176+AA155+AA147</f>
        <v>0</v>
      </c>
      <c r="AB422" s="168">
        <f>AB376+AB176+AB155+AB147</f>
        <v>0</v>
      </c>
      <c r="AC422" s="168">
        <f>AC376+AC176+AC155+AC147</f>
        <v>0</v>
      </c>
      <c r="AD422" s="171"/>
      <c r="AE422" s="168">
        <f>AE376+AE176+AE155+AE147</f>
        <v>0</v>
      </c>
      <c r="AF422" s="168">
        <f>AF376+AF176+AF155+AF147</f>
        <v>0</v>
      </c>
      <c r="AG422" s="168">
        <f>AG376+AG176+AG155+AG147</f>
        <v>0</v>
      </c>
      <c r="AH422" s="168">
        <f>AH376+AH176+AH155+AH147</f>
        <v>0</v>
      </c>
      <c r="AI422" s="171"/>
      <c r="AJ422" s="168">
        <f>AJ376+AJ176+AJ155+AJ147</f>
        <v>0</v>
      </c>
      <c r="AK422" s="168">
        <f>AK376+AK176+AK155+AK147</f>
        <v>0</v>
      </c>
      <c r="AL422" s="168">
        <f>AL376+AL176+AL155+AL147</f>
        <v>0</v>
      </c>
      <c r="AM422" s="168">
        <f>AM376+AM176+AM155+AM147</f>
        <v>0</v>
      </c>
      <c r="AN422" s="171"/>
      <c r="AO422" s="168">
        <f>AO376+AO176+AO155+AO147</f>
        <v>0</v>
      </c>
      <c r="AP422" s="168">
        <f>AP376+AP176+AP155+AP147</f>
        <v>0</v>
      </c>
      <c r="AQ422" s="171"/>
      <c r="AR422" s="168">
        <f>AR376+AR176+AR155+AR147</f>
        <v>0</v>
      </c>
      <c r="AS422" s="168">
        <f>AS376+AS176+AS155+AS147</f>
        <v>0</v>
      </c>
      <c r="AT422" s="168">
        <f>AT376+AT176+AT155+AT147</f>
        <v>0</v>
      </c>
      <c r="AU422" s="168">
        <f>AU376+AU176+AU155+AU147</f>
        <v>0</v>
      </c>
      <c r="AV422" s="171"/>
      <c r="AW422" s="168">
        <f>AW376+AW176+AW155+AW147</f>
        <v>0</v>
      </c>
      <c r="AX422" s="168">
        <f>AX376+AX176+AX155+AX147</f>
        <v>0</v>
      </c>
      <c r="AY422" s="171"/>
      <c r="AZ422" s="373"/>
    </row>
    <row r="423" spans="1:52" ht="31.2">
      <c r="A423" s="427"/>
      <c r="B423" s="427"/>
      <c r="C423" s="427"/>
      <c r="D423" s="169" t="s">
        <v>43</v>
      </c>
      <c r="E423" s="168">
        <f>E377+E177+E156+E148</f>
        <v>0</v>
      </c>
      <c r="F423" s="168">
        <f>F377+F177+F156+F148</f>
        <v>0</v>
      </c>
      <c r="G423" s="210" t="e">
        <f t="shared" ref="G423" si="1067">F423/E423</f>
        <v>#DIV/0!</v>
      </c>
      <c r="H423" s="168">
        <f>H377+H177+H156+H148</f>
        <v>0</v>
      </c>
      <c r="I423" s="168">
        <f>I377+I177+I156+I148</f>
        <v>0</v>
      </c>
      <c r="J423" s="210"/>
      <c r="K423" s="168">
        <f>K377+K177+K156+K148</f>
        <v>0</v>
      </c>
      <c r="L423" s="168">
        <f>L377+L177+L156+L148</f>
        <v>0</v>
      </c>
      <c r="M423" s="210" t="e">
        <f t="shared" ref="M423" si="1068">L423/K423</f>
        <v>#DIV/0!</v>
      </c>
      <c r="N423" s="168">
        <f>N377+N177+N156+N148</f>
        <v>0</v>
      </c>
      <c r="O423" s="168">
        <f>O377+O177+O156+O148</f>
        <v>0</v>
      </c>
      <c r="P423" s="210" t="e">
        <f t="shared" ref="P423" si="1069">O423/N423</f>
        <v>#DIV/0!</v>
      </c>
      <c r="Q423" s="168">
        <f>Q377+Q177+Q156+Q148</f>
        <v>0</v>
      </c>
      <c r="R423" s="168">
        <f>R377+R177+R156+R148</f>
        <v>0</v>
      </c>
      <c r="S423" s="210"/>
      <c r="T423" s="168">
        <f>T377+T177+T156+T148</f>
        <v>0</v>
      </c>
      <c r="U423" s="168">
        <f>U377+U177+U156+U148</f>
        <v>0</v>
      </c>
      <c r="V423" s="210"/>
      <c r="W423" s="168">
        <f>W377+W177+W156+W148</f>
        <v>0</v>
      </c>
      <c r="X423" s="168">
        <f>X377+X177+X156+X148</f>
        <v>0</v>
      </c>
      <c r="Y423" s="210"/>
      <c r="Z423" s="168">
        <f>Z377+Z177+Z156+Z148</f>
        <v>0</v>
      </c>
      <c r="AA423" s="168">
        <f>AA377+AA177+AA156+AA148</f>
        <v>0</v>
      </c>
      <c r="AB423" s="168">
        <f>AB377+AB177+AB156+AB148</f>
        <v>0</v>
      </c>
      <c r="AC423" s="168">
        <f>AC377+AC177+AC156+AC148</f>
        <v>0</v>
      </c>
      <c r="AD423" s="210"/>
      <c r="AE423" s="168">
        <f>AE377+AE177+AE156+AE148</f>
        <v>0</v>
      </c>
      <c r="AF423" s="168">
        <f>AF377+AF177+AF156+AF148</f>
        <v>0</v>
      </c>
      <c r="AG423" s="168">
        <f>AG377+AG177+AG156+AG148</f>
        <v>0</v>
      </c>
      <c r="AH423" s="168">
        <f>AH377+AH177+AH156+AH148</f>
        <v>0</v>
      </c>
      <c r="AI423" s="210" t="e">
        <f>AH423/AE423</f>
        <v>#DIV/0!</v>
      </c>
      <c r="AJ423" s="168">
        <f>AJ377+AJ177+AJ156+AJ148</f>
        <v>0</v>
      </c>
      <c r="AK423" s="168">
        <f>AK377+AK177+AK156+AK148</f>
        <v>0</v>
      </c>
      <c r="AL423" s="168">
        <f>AL377+AL177+AL156+AL148</f>
        <v>0</v>
      </c>
      <c r="AM423" s="168">
        <f>AM377+AM177+AM156+AM148</f>
        <v>0</v>
      </c>
      <c r="AN423" s="210" t="e">
        <f>AM423/AJ423</f>
        <v>#DIV/0!</v>
      </c>
      <c r="AO423" s="168">
        <f>AO377+AO177+AO156+AO148</f>
        <v>0</v>
      </c>
      <c r="AP423" s="168">
        <f>AP377+AP177+AP156+AP148</f>
        <v>0</v>
      </c>
      <c r="AQ423" s="210"/>
      <c r="AR423" s="168">
        <f>AR377+AR177+AR156+AR148</f>
        <v>0</v>
      </c>
      <c r="AS423" s="168">
        <f>AS377+AS177+AS156+AS148</f>
        <v>0</v>
      </c>
      <c r="AT423" s="168">
        <f>AT377+AT177+AT156+AT148</f>
        <v>0</v>
      </c>
      <c r="AU423" s="168">
        <f>AU377+AU177+AU156+AU148</f>
        <v>0</v>
      </c>
      <c r="AV423" s="210" t="e">
        <f>AU423/AR423</f>
        <v>#DIV/0!</v>
      </c>
      <c r="AW423" s="168">
        <f>AW377+AW177+AW156+AW148</f>
        <v>0</v>
      </c>
      <c r="AX423" s="168">
        <f>AX377+AX177+AX156+AX148</f>
        <v>0</v>
      </c>
      <c r="AY423" s="210" t="e">
        <f>AX423/AW423</f>
        <v>#DIV/0!</v>
      </c>
      <c r="AZ423" s="374"/>
    </row>
    <row r="424" spans="1:52" ht="18.75" customHeight="1">
      <c r="A424" s="381" t="s">
        <v>317</v>
      </c>
      <c r="B424" s="382"/>
      <c r="C424" s="383"/>
      <c r="D424" s="184" t="s">
        <v>41</v>
      </c>
      <c r="E424" s="147">
        <f>E425+E426+E427</f>
        <v>32223.79</v>
      </c>
      <c r="F424" s="147">
        <f t="shared" si="1013"/>
        <v>16229.659419999998</v>
      </c>
      <c r="G424" s="175">
        <f>F424/E424</f>
        <v>0.50365458004784658</v>
      </c>
      <c r="H424" s="147">
        <f>H425+H426+H427</f>
        <v>0</v>
      </c>
      <c r="I424" s="147">
        <f>I425+I426+I427</f>
        <v>0</v>
      </c>
      <c r="J424" s="175"/>
      <c r="K424" s="147">
        <f>K425+K426+K427</f>
        <v>0</v>
      </c>
      <c r="L424" s="147">
        <f>L425+L426+L427</f>
        <v>0</v>
      </c>
      <c r="M424" s="175"/>
      <c r="N424" s="147">
        <f>N425+N426+N427</f>
        <v>1843.7732999999998</v>
      </c>
      <c r="O424" s="147">
        <f>O425+O426+O427</f>
        <v>1843.7732999999998</v>
      </c>
      <c r="P424" s="175"/>
      <c r="Q424" s="147">
        <f>Q425+Q426+Q427</f>
        <v>0</v>
      </c>
      <c r="R424" s="147">
        <f>R425+R426+R427</f>
        <v>0</v>
      </c>
      <c r="S424" s="175" t="e">
        <f>R424/Q424</f>
        <v>#DIV/0!</v>
      </c>
      <c r="T424" s="147">
        <f>T425+T426+T427</f>
        <v>0</v>
      </c>
      <c r="U424" s="147">
        <f>U425+U426+U427</f>
        <v>0</v>
      </c>
      <c r="V424" s="175"/>
      <c r="W424" s="147">
        <f>W425+W426+W427</f>
        <v>11755.6068</v>
      </c>
      <c r="X424" s="147">
        <f>X425+X426+X427</f>
        <v>11755.6068</v>
      </c>
      <c r="Y424" s="175"/>
      <c r="Z424" s="147">
        <f t="shared" ref="Z424:AC424" si="1070">Z425+Z426+Z427</f>
        <v>0</v>
      </c>
      <c r="AA424" s="147">
        <f t="shared" si="1070"/>
        <v>0</v>
      </c>
      <c r="AB424" s="147">
        <f t="shared" si="1070"/>
        <v>0</v>
      </c>
      <c r="AC424" s="147">
        <f t="shared" si="1070"/>
        <v>0</v>
      </c>
      <c r="AD424" s="175"/>
      <c r="AE424" s="147">
        <f t="shared" ref="AE424:AH424" si="1071">AE425+AE426+AE427</f>
        <v>2630.2793200000001</v>
      </c>
      <c r="AF424" s="147">
        <f t="shared" si="1071"/>
        <v>0</v>
      </c>
      <c r="AG424" s="147">
        <f t="shared" si="1071"/>
        <v>0</v>
      </c>
      <c r="AH424" s="147">
        <f t="shared" si="1071"/>
        <v>2630.2793200000001</v>
      </c>
      <c r="AI424" s="175">
        <f>AH424/AE424</f>
        <v>1</v>
      </c>
      <c r="AJ424" s="147">
        <f t="shared" ref="AJ424:AM424" si="1072">AJ425+AJ426+AJ427</f>
        <v>0</v>
      </c>
      <c r="AK424" s="147">
        <f t="shared" si="1072"/>
        <v>0</v>
      </c>
      <c r="AL424" s="147">
        <f t="shared" si="1072"/>
        <v>0</v>
      </c>
      <c r="AM424" s="147">
        <f t="shared" si="1072"/>
        <v>0</v>
      </c>
      <c r="AN424" s="175"/>
      <c r="AO424" s="147"/>
      <c r="AP424" s="147">
        <f>AP425+AP426+AP427</f>
        <v>0</v>
      </c>
      <c r="AQ424" s="175"/>
      <c r="AR424" s="147">
        <f t="shared" ref="AR424:AU424" si="1073">AR425+AR426+AR427</f>
        <v>0</v>
      </c>
      <c r="AS424" s="147">
        <f t="shared" si="1073"/>
        <v>0</v>
      </c>
      <c r="AT424" s="147">
        <f t="shared" si="1073"/>
        <v>0</v>
      </c>
      <c r="AU424" s="147">
        <f t="shared" si="1073"/>
        <v>0</v>
      </c>
      <c r="AV424" s="210" t="e">
        <f>AU424/AR424</f>
        <v>#DIV/0!</v>
      </c>
      <c r="AW424" s="147">
        <f>AW425+AW426+AW427</f>
        <v>15994.130580000001</v>
      </c>
      <c r="AX424" s="147">
        <f>AX425+AX426+AX427</f>
        <v>0</v>
      </c>
      <c r="AY424" s="210">
        <f>AX424/AW424</f>
        <v>0</v>
      </c>
      <c r="AZ424" s="372"/>
    </row>
    <row r="425" spans="1:52" ht="31.2">
      <c r="A425" s="384"/>
      <c r="B425" s="385"/>
      <c r="C425" s="386"/>
      <c r="D425" s="176" t="s">
        <v>37</v>
      </c>
      <c r="E425" s="147">
        <f t="shared" ref="E425:E430" si="1074">E135</f>
        <v>0</v>
      </c>
      <c r="F425" s="147">
        <f t="shared" si="1013"/>
        <v>0</v>
      </c>
      <c r="G425" s="170"/>
      <c r="H425" s="147">
        <f t="shared" ref="H425:I430" si="1075">H135</f>
        <v>0</v>
      </c>
      <c r="I425" s="147">
        <f t="shared" si="1075"/>
        <v>0</v>
      </c>
      <c r="J425" s="170"/>
      <c r="K425" s="147">
        <f t="shared" ref="K425:L430" si="1076">K135</f>
        <v>0</v>
      </c>
      <c r="L425" s="147">
        <f t="shared" si="1076"/>
        <v>0</v>
      </c>
      <c r="M425" s="170"/>
      <c r="N425" s="147">
        <f t="shared" ref="N425:O430" si="1077">N135</f>
        <v>0</v>
      </c>
      <c r="O425" s="147">
        <f t="shared" si="1077"/>
        <v>0</v>
      </c>
      <c r="P425" s="170"/>
      <c r="Q425" s="147">
        <f t="shared" ref="Q425:R430" si="1078">Q135</f>
        <v>0</v>
      </c>
      <c r="R425" s="147">
        <f t="shared" si="1078"/>
        <v>0</v>
      </c>
      <c r="S425" s="170"/>
      <c r="T425" s="147">
        <f t="shared" ref="T425:U430" si="1079">T135</f>
        <v>0</v>
      </c>
      <c r="U425" s="147">
        <f t="shared" si="1079"/>
        <v>0</v>
      </c>
      <c r="V425" s="170"/>
      <c r="W425" s="147">
        <f t="shared" ref="W425:X430" si="1080">W135</f>
        <v>0</v>
      </c>
      <c r="X425" s="147">
        <f t="shared" si="1080"/>
        <v>0</v>
      </c>
      <c r="Y425" s="170"/>
      <c r="Z425" s="147">
        <f t="shared" ref="Z425:AC430" si="1081">Z135</f>
        <v>0</v>
      </c>
      <c r="AA425" s="147">
        <f t="shared" si="1081"/>
        <v>0</v>
      </c>
      <c r="AB425" s="147">
        <f t="shared" si="1081"/>
        <v>0</v>
      </c>
      <c r="AC425" s="147">
        <f t="shared" si="1081"/>
        <v>0</v>
      </c>
      <c r="AD425" s="170"/>
      <c r="AE425" s="147">
        <f t="shared" ref="AE425:AH430" si="1082">AE135</f>
        <v>0</v>
      </c>
      <c r="AF425" s="147">
        <f t="shared" si="1082"/>
        <v>0</v>
      </c>
      <c r="AG425" s="147">
        <f t="shared" si="1082"/>
        <v>0</v>
      </c>
      <c r="AH425" s="147">
        <f t="shared" si="1082"/>
        <v>0</v>
      </c>
      <c r="AI425" s="170"/>
      <c r="AJ425" s="147">
        <f t="shared" ref="AJ425:AM430" si="1083">AJ135</f>
        <v>0</v>
      </c>
      <c r="AK425" s="147">
        <f t="shared" si="1083"/>
        <v>0</v>
      </c>
      <c r="AL425" s="147">
        <f t="shared" si="1083"/>
        <v>0</v>
      </c>
      <c r="AM425" s="147">
        <f t="shared" si="1083"/>
        <v>0</v>
      </c>
      <c r="AN425" s="170"/>
      <c r="AO425" s="147"/>
      <c r="AP425" s="147">
        <f t="shared" ref="AP425:AP430" si="1084">AP135</f>
        <v>0</v>
      </c>
      <c r="AQ425" s="170"/>
      <c r="AR425" s="147">
        <f t="shared" ref="AR425:AU430" si="1085">AR135</f>
        <v>0</v>
      </c>
      <c r="AS425" s="147">
        <f t="shared" si="1085"/>
        <v>0</v>
      </c>
      <c r="AT425" s="147">
        <f t="shared" si="1085"/>
        <v>0</v>
      </c>
      <c r="AU425" s="147">
        <f t="shared" si="1085"/>
        <v>0</v>
      </c>
      <c r="AV425" s="170"/>
      <c r="AW425" s="147">
        <f t="shared" ref="AW425:AX430" si="1086">AW135</f>
        <v>0</v>
      </c>
      <c r="AX425" s="147">
        <f t="shared" si="1086"/>
        <v>0</v>
      </c>
      <c r="AY425" s="170"/>
      <c r="AZ425" s="373"/>
    </row>
    <row r="426" spans="1:52" ht="61.5" customHeight="1">
      <c r="A426" s="384"/>
      <c r="B426" s="385"/>
      <c r="C426" s="386"/>
      <c r="D426" s="179" t="s">
        <v>2</v>
      </c>
      <c r="E426" s="147">
        <f t="shared" si="1074"/>
        <v>27052.374400000001</v>
      </c>
      <c r="F426" s="147">
        <f t="shared" si="1013"/>
        <v>14444.39688</v>
      </c>
      <c r="G426" s="175">
        <f t="shared" ref="G426:G427" si="1087">F426/E426</f>
        <v>0.53394192563001053</v>
      </c>
      <c r="H426" s="147">
        <f t="shared" si="1075"/>
        <v>0</v>
      </c>
      <c r="I426" s="147">
        <f t="shared" si="1075"/>
        <v>0</v>
      </c>
      <c r="J426" s="175"/>
      <c r="K426" s="147">
        <f t="shared" si="1076"/>
        <v>0</v>
      </c>
      <c r="L426" s="147">
        <f t="shared" si="1076"/>
        <v>0</v>
      </c>
      <c r="M426" s="175"/>
      <c r="N426" s="147">
        <f t="shared" si="1077"/>
        <v>1640.9582399999999</v>
      </c>
      <c r="O426" s="147">
        <f t="shared" si="1077"/>
        <v>1640.9582399999999</v>
      </c>
      <c r="P426" s="175"/>
      <c r="Q426" s="147">
        <f t="shared" si="1078"/>
        <v>0</v>
      </c>
      <c r="R426" s="147">
        <f t="shared" si="1078"/>
        <v>0</v>
      </c>
      <c r="S426" s="175" t="e">
        <f t="shared" ref="S426:S427" si="1088">R426/Q426</f>
        <v>#DIV/0!</v>
      </c>
      <c r="T426" s="147">
        <f t="shared" si="1079"/>
        <v>0</v>
      </c>
      <c r="U426" s="147">
        <f t="shared" si="1079"/>
        <v>0</v>
      </c>
      <c r="V426" s="175"/>
      <c r="W426" s="147">
        <f t="shared" si="1080"/>
        <v>10462.49</v>
      </c>
      <c r="X426" s="147">
        <f t="shared" si="1080"/>
        <v>10462.49</v>
      </c>
      <c r="Y426" s="175"/>
      <c r="Z426" s="147">
        <f t="shared" si="1081"/>
        <v>0</v>
      </c>
      <c r="AA426" s="147">
        <f t="shared" si="1081"/>
        <v>0</v>
      </c>
      <c r="AB426" s="147">
        <f t="shared" si="1081"/>
        <v>0</v>
      </c>
      <c r="AC426" s="147">
        <f t="shared" si="1081"/>
        <v>0</v>
      </c>
      <c r="AD426" s="175"/>
      <c r="AE426" s="147">
        <f t="shared" si="1082"/>
        <v>2340.9486400000001</v>
      </c>
      <c r="AF426" s="147">
        <f t="shared" si="1082"/>
        <v>0</v>
      </c>
      <c r="AG426" s="147">
        <f t="shared" si="1082"/>
        <v>0</v>
      </c>
      <c r="AH426" s="147">
        <f t="shared" si="1082"/>
        <v>2340.9486400000001</v>
      </c>
      <c r="AI426" s="175">
        <f t="shared" ref="AI426:AI427" si="1089">AH426/AE426</f>
        <v>1</v>
      </c>
      <c r="AJ426" s="147">
        <f t="shared" si="1083"/>
        <v>0</v>
      </c>
      <c r="AK426" s="147">
        <f t="shared" si="1083"/>
        <v>0</v>
      </c>
      <c r="AL426" s="147">
        <f t="shared" si="1083"/>
        <v>0</v>
      </c>
      <c r="AM426" s="147">
        <f t="shared" si="1083"/>
        <v>0</v>
      </c>
      <c r="AN426" s="175"/>
      <c r="AO426" s="147"/>
      <c r="AP426" s="147">
        <f t="shared" si="1084"/>
        <v>0</v>
      </c>
      <c r="AQ426" s="175"/>
      <c r="AR426" s="147">
        <f t="shared" si="1085"/>
        <v>0</v>
      </c>
      <c r="AS426" s="147">
        <f t="shared" si="1085"/>
        <v>0</v>
      </c>
      <c r="AT426" s="147">
        <f t="shared" si="1085"/>
        <v>0</v>
      </c>
      <c r="AU426" s="147">
        <f t="shared" si="1085"/>
        <v>0</v>
      </c>
      <c r="AV426" s="210" t="e">
        <f t="shared" ref="AV426:AV427" si="1090">AU426/AR426</f>
        <v>#DIV/0!</v>
      </c>
      <c r="AW426" s="147">
        <f t="shared" si="1086"/>
        <v>12607.97752</v>
      </c>
      <c r="AX426" s="147">
        <f t="shared" si="1086"/>
        <v>0</v>
      </c>
      <c r="AY426" s="210">
        <f>AX426/AW426</f>
        <v>0</v>
      </c>
      <c r="AZ426" s="373"/>
    </row>
    <row r="427" spans="1:52" ht="20.25" customHeight="1">
      <c r="A427" s="384"/>
      <c r="B427" s="385"/>
      <c r="C427" s="386"/>
      <c r="D427" s="321" t="s">
        <v>284</v>
      </c>
      <c r="E427" s="147">
        <f t="shared" si="1074"/>
        <v>5171.4156000000003</v>
      </c>
      <c r="F427" s="147">
        <f t="shared" si="1013"/>
        <v>1785.2625399999999</v>
      </c>
      <c r="G427" s="175">
        <f t="shared" si="1087"/>
        <v>0.34521737916403389</v>
      </c>
      <c r="H427" s="147">
        <f t="shared" si="1075"/>
        <v>0</v>
      </c>
      <c r="I427" s="147">
        <f t="shared" si="1075"/>
        <v>0</v>
      </c>
      <c r="J427" s="175"/>
      <c r="K427" s="147">
        <f t="shared" si="1076"/>
        <v>0</v>
      </c>
      <c r="L427" s="147">
        <f t="shared" si="1076"/>
        <v>0</v>
      </c>
      <c r="M427" s="175"/>
      <c r="N427" s="147">
        <f t="shared" si="1077"/>
        <v>202.81505999999999</v>
      </c>
      <c r="O427" s="147">
        <f t="shared" si="1077"/>
        <v>202.81505999999999</v>
      </c>
      <c r="P427" s="175"/>
      <c r="Q427" s="147">
        <f t="shared" si="1078"/>
        <v>0</v>
      </c>
      <c r="R427" s="147">
        <f t="shared" si="1078"/>
        <v>0</v>
      </c>
      <c r="S427" s="175" t="e">
        <f t="shared" si="1088"/>
        <v>#DIV/0!</v>
      </c>
      <c r="T427" s="147">
        <f t="shared" si="1079"/>
        <v>0</v>
      </c>
      <c r="U427" s="147">
        <f t="shared" si="1079"/>
        <v>0</v>
      </c>
      <c r="V427" s="175"/>
      <c r="W427" s="147">
        <f t="shared" si="1080"/>
        <v>1293.1168</v>
      </c>
      <c r="X427" s="147">
        <f t="shared" si="1080"/>
        <v>1293.1168</v>
      </c>
      <c r="Y427" s="175"/>
      <c r="Z427" s="147">
        <f t="shared" si="1081"/>
        <v>0</v>
      </c>
      <c r="AA427" s="147">
        <f t="shared" si="1081"/>
        <v>0</v>
      </c>
      <c r="AB427" s="147">
        <f t="shared" si="1081"/>
        <v>0</v>
      </c>
      <c r="AC427" s="147">
        <f t="shared" si="1081"/>
        <v>0</v>
      </c>
      <c r="AD427" s="175"/>
      <c r="AE427" s="147">
        <f t="shared" si="1082"/>
        <v>289.33067999999997</v>
      </c>
      <c r="AF427" s="147">
        <f t="shared" si="1082"/>
        <v>0</v>
      </c>
      <c r="AG427" s="147">
        <f t="shared" si="1082"/>
        <v>0</v>
      </c>
      <c r="AH427" s="147">
        <f t="shared" si="1082"/>
        <v>289.33067999999997</v>
      </c>
      <c r="AI427" s="175">
        <f t="shared" si="1089"/>
        <v>1</v>
      </c>
      <c r="AJ427" s="147">
        <f t="shared" si="1083"/>
        <v>0</v>
      </c>
      <c r="AK427" s="147">
        <f t="shared" si="1083"/>
        <v>0</v>
      </c>
      <c r="AL427" s="147">
        <f t="shared" si="1083"/>
        <v>0</v>
      </c>
      <c r="AM427" s="147">
        <f t="shared" si="1083"/>
        <v>0</v>
      </c>
      <c r="AN427" s="175"/>
      <c r="AO427" s="147"/>
      <c r="AP427" s="147">
        <f t="shared" si="1084"/>
        <v>0</v>
      </c>
      <c r="AQ427" s="175"/>
      <c r="AR427" s="147">
        <f t="shared" si="1085"/>
        <v>0</v>
      </c>
      <c r="AS427" s="147">
        <f t="shared" si="1085"/>
        <v>0</v>
      </c>
      <c r="AT427" s="147">
        <f t="shared" si="1085"/>
        <v>0</v>
      </c>
      <c r="AU427" s="147">
        <f t="shared" si="1085"/>
        <v>0</v>
      </c>
      <c r="AV427" s="210" t="e">
        <f t="shared" si="1090"/>
        <v>#DIV/0!</v>
      </c>
      <c r="AW427" s="147">
        <f t="shared" si="1086"/>
        <v>3386.1530600000001</v>
      </c>
      <c r="AX427" s="147">
        <f t="shared" si="1086"/>
        <v>0</v>
      </c>
      <c r="AY427" s="210">
        <f>AX427/AW427</f>
        <v>0</v>
      </c>
      <c r="AZ427" s="373"/>
    </row>
    <row r="428" spans="1:52" ht="86.25" customHeight="1">
      <c r="A428" s="384"/>
      <c r="B428" s="385"/>
      <c r="C428" s="386"/>
      <c r="D428" s="321" t="s">
        <v>289</v>
      </c>
      <c r="E428" s="147">
        <f t="shared" si="1074"/>
        <v>0</v>
      </c>
      <c r="F428" s="147">
        <f t="shared" si="1013"/>
        <v>0</v>
      </c>
      <c r="G428" s="152"/>
      <c r="H428" s="147">
        <f t="shared" si="1075"/>
        <v>0</v>
      </c>
      <c r="I428" s="147">
        <f t="shared" si="1075"/>
        <v>0</v>
      </c>
      <c r="J428" s="152"/>
      <c r="K428" s="147">
        <f t="shared" si="1076"/>
        <v>0</v>
      </c>
      <c r="L428" s="147">
        <f t="shared" si="1076"/>
        <v>0</v>
      </c>
      <c r="M428" s="152"/>
      <c r="N428" s="147">
        <f t="shared" si="1077"/>
        <v>0</v>
      </c>
      <c r="O428" s="147">
        <f t="shared" si="1077"/>
        <v>0</v>
      </c>
      <c r="P428" s="152"/>
      <c r="Q428" s="147">
        <f t="shared" si="1078"/>
        <v>0</v>
      </c>
      <c r="R428" s="147">
        <f t="shared" si="1078"/>
        <v>0</v>
      </c>
      <c r="S428" s="152"/>
      <c r="T428" s="147">
        <f t="shared" si="1079"/>
        <v>0</v>
      </c>
      <c r="U428" s="147">
        <f t="shared" si="1079"/>
        <v>0</v>
      </c>
      <c r="V428" s="152"/>
      <c r="W428" s="147">
        <f t="shared" si="1080"/>
        <v>0</v>
      </c>
      <c r="X428" s="147">
        <f t="shared" si="1080"/>
        <v>0</v>
      </c>
      <c r="Y428" s="152"/>
      <c r="Z428" s="147">
        <f t="shared" si="1081"/>
        <v>0</v>
      </c>
      <c r="AA428" s="147">
        <f t="shared" si="1081"/>
        <v>0</v>
      </c>
      <c r="AB428" s="147">
        <f t="shared" si="1081"/>
        <v>0</v>
      </c>
      <c r="AC428" s="147">
        <f t="shared" si="1081"/>
        <v>0</v>
      </c>
      <c r="AD428" s="152"/>
      <c r="AE428" s="147">
        <f t="shared" si="1082"/>
        <v>0</v>
      </c>
      <c r="AF428" s="147">
        <f t="shared" si="1082"/>
        <v>0</v>
      </c>
      <c r="AG428" s="147">
        <f t="shared" si="1082"/>
        <v>0</v>
      </c>
      <c r="AH428" s="147">
        <f t="shared" si="1082"/>
        <v>0</v>
      </c>
      <c r="AI428" s="152"/>
      <c r="AJ428" s="147">
        <f t="shared" si="1083"/>
        <v>0</v>
      </c>
      <c r="AK428" s="147">
        <f t="shared" si="1083"/>
        <v>0</v>
      </c>
      <c r="AL428" s="147">
        <f t="shared" si="1083"/>
        <v>0</v>
      </c>
      <c r="AM428" s="147">
        <f t="shared" si="1083"/>
        <v>0</v>
      </c>
      <c r="AN428" s="152"/>
      <c r="AO428" s="147">
        <f>AO138</f>
        <v>0</v>
      </c>
      <c r="AP428" s="147">
        <f t="shared" si="1084"/>
        <v>0</v>
      </c>
      <c r="AQ428" s="152"/>
      <c r="AR428" s="147">
        <f t="shared" si="1085"/>
        <v>0</v>
      </c>
      <c r="AS428" s="147">
        <f t="shared" si="1085"/>
        <v>0</v>
      </c>
      <c r="AT428" s="147">
        <f t="shared" si="1085"/>
        <v>0</v>
      </c>
      <c r="AU428" s="147">
        <f t="shared" si="1085"/>
        <v>0</v>
      </c>
      <c r="AV428" s="152"/>
      <c r="AW428" s="147">
        <f t="shared" si="1086"/>
        <v>0</v>
      </c>
      <c r="AX428" s="147">
        <f t="shared" si="1086"/>
        <v>0</v>
      </c>
      <c r="AY428" s="152"/>
      <c r="AZ428" s="373"/>
    </row>
    <row r="429" spans="1:52" ht="20.25" customHeight="1">
      <c r="A429" s="384"/>
      <c r="B429" s="385"/>
      <c r="C429" s="386"/>
      <c r="D429" s="321" t="s">
        <v>285</v>
      </c>
      <c r="E429" s="147">
        <f t="shared" si="1074"/>
        <v>0</v>
      </c>
      <c r="F429" s="147">
        <f t="shared" si="1013"/>
        <v>0</v>
      </c>
      <c r="G429" s="152"/>
      <c r="H429" s="147">
        <f t="shared" si="1075"/>
        <v>0</v>
      </c>
      <c r="I429" s="147">
        <f t="shared" si="1075"/>
        <v>0</v>
      </c>
      <c r="J429" s="152"/>
      <c r="K429" s="147">
        <f t="shared" si="1076"/>
        <v>0</v>
      </c>
      <c r="L429" s="147">
        <f t="shared" si="1076"/>
        <v>0</v>
      </c>
      <c r="M429" s="152"/>
      <c r="N429" s="147">
        <f t="shared" si="1077"/>
        <v>0</v>
      </c>
      <c r="O429" s="147">
        <f t="shared" si="1077"/>
        <v>0</v>
      </c>
      <c r="P429" s="152"/>
      <c r="Q429" s="147">
        <f t="shared" si="1078"/>
        <v>0</v>
      </c>
      <c r="R429" s="147">
        <f t="shared" si="1078"/>
        <v>0</v>
      </c>
      <c r="S429" s="152"/>
      <c r="T429" s="147">
        <f t="shared" si="1079"/>
        <v>0</v>
      </c>
      <c r="U429" s="147">
        <f t="shared" si="1079"/>
        <v>0</v>
      </c>
      <c r="V429" s="152"/>
      <c r="W429" s="147">
        <f t="shared" si="1080"/>
        <v>0</v>
      </c>
      <c r="X429" s="147">
        <f t="shared" si="1080"/>
        <v>0</v>
      </c>
      <c r="Y429" s="152"/>
      <c r="Z429" s="147">
        <f t="shared" si="1081"/>
        <v>0</v>
      </c>
      <c r="AA429" s="147">
        <f t="shared" si="1081"/>
        <v>0</v>
      </c>
      <c r="AB429" s="147">
        <f t="shared" si="1081"/>
        <v>0</v>
      </c>
      <c r="AC429" s="147">
        <f t="shared" si="1081"/>
        <v>0</v>
      </c>
      <c r="AD429" s="152"/>
      <c r="AE429" s="147">
        <f t="shared" si="1082"/>
        <v>0</v>
      </c>
      <c r="AF429" s="147">
        <f t="shared" si="1082"/>
        <v>0</v>
      </c>
      <c r="AG429" s="147">
        <f t="shared" si="1082"/>
        <v>0</v>
      </c>
      <c r="AH429" s="147">
        <f t="shared" si="1082"/>
        <v>0</v>
      </c>
      <c r="AI429" s="152"/>
      <c r="AJ429" s="147">
        <f t="shared" si="1083"/>
        <v>0</v>
      </c>
      <c r="AK429" s="147">
        <f t="shared" si="1083"/>
        <v>0</v>
      </c>
      <c r="AL429" s="147">
        <f t="shared" si="1083"/>
        <v>0</v>
      </c>
      <c r="AM429" s="147">
        <f t="shared" si="1083"/>
        <v>0</v>
      </c>
      <c r="AN429" s="152"/>
      <c r="AO429" s="147">
        <f>AO139</f>
        <v>0</v>
      </c>
      <c r="AP429" s="147">
        <f t="shared" si="1084"/>
        <v>0</v>
      </c>
      <c r="AQ429" s="152"/>
      <c r="AR429" s="147">
        <f t="shared" si="1085"/>
        <v>0</v>
      </c>
      <c r="AS429" s="147">
        <f t="shared" si="1085"/>
        <v>0</v>
      </c>
      <c r="AT429" s="147">
        <f t="shared" si="1085"/>
        <v>0</v>
      </c>
      <c r="AU429" s="147">
        <f t="shared" si="1085"/>
        <v>0</v>
      </c>
      <c r="AV429" s="152"/>
      <c r="AW429" s="147">
        <f t="shared" si="1086"/>
        <v>0</v>
      </c>
      <c r="AX429" s="147">
        <f t="shared" si="1086"/>
        <v>0</v>
      </c>
      <c r="AY429" s="152"/>
      <c r="AZ429" s="373"/>
    </row>
    <row r="430" spans="1:52" ht="31.2">
      <c r="A430" s="387"/>
      <c r="B430" s="388"/>
      <c r="C430" s="389"/>
      <c r="D430" s="169" t="s">
        <v>43</v>
      </c>
      <c r="E430" s="147">
        <f t="shared" si="1074"/>
        <v>0</v>
      </c>
      <c r="F430" s="147">
        <f t="shared" si="1013"/>
        <v>0</v>
      </c>
      <c r="G430" s="170"/>
      <c r="H430" s="147">
        <f t="shared" si="1075"/>
        <v>0</v>
      </c>
      <c r="I430" s="147">
        <f t="shared" si="1075"/>
        <v>0</v>
      </c>
      <c r="J430" s="170"/>
      <c r="K430" s="147">
        <f t="shared" si="1076"/>
        <v>0</v>
      </c>
      <c r="L430" s="147">
        <f t="shared" si="1076"/>
        <v>0</v>
      </c>
      <c r="M430" s="170"/>
      <c r="N430" s="147">
        <f t="shared" si="1077"/>
        <v>0</v>
      </c>
      <c r="O430" s="147">
        <f t="shared" si="1077"/>
        <v>0</v>
      </c>
      <c r="P430" s="170"/>
      <c r="Q430" s="147">
        <f t="shared" si="1078"/>
        <v>0</v>
      </c>
      <c r="R430" s="147">
        <f t="shared" si="1078"/>
        <v>0</v>
      </c>
      <c r="S430" s="170"/>
      <c r="T430" s="147">
        <f t="shared" si="1079"/>
        <v>0</v>
      </c>
      <c r="U430" s="147">
        <f t="shared" si="1079"/>
        <v>0</v>
      </c>
      <c r="V430" s="170"/>
      <c r="W430" s="147">
        <f t="shared" si="1080"/>
        <v>0</v>
      </c>
      <c r="X430" s="147">
        <f t="shared" si="1080"/>
        <v>0</v>
      </c>
      <c r="Y430" s="170"/>
      <c r="Z430" s="147">
        <f t="shared" si="1081"/>
        <v>0</v>
      </c>
      <c r="AA430" s="147">
        <f t="shared" si="1081"/>
        <v>0</v>
      </c>
      <c r="AB430" s="147">
        <f t="shared" si="1081"/>
        <v>0</v>
      </c>
      <c r="AC430" s="147">
        <f t="shared" si="1081"/>
        <v>0</v>
      </c>
      <c r="AD430" s="170"/>
      <c r="AE430" s="147">
        <f t="shared" si="1082"/>
        <v>0</v>
      </c>
      <c r="AF430" s="147">
        <f t="shared" si="1082"/>
        <v>0</v>
      </c>
      <c r="AG430" s="147">
        <f t="shared" si="1082"/>
        <v>0</v>
      </c>
      <c r="AH430" s="147">
        <f t="shared" si="1082"/>
        <v>0</v>
      </c>
      <c r="AI430" s="170"/>
      <c r="AJ430" s="147">
        <f t="shared" si="1083"/>
        <v>0</v>
      </c>
      <c r="AK430" s="147">
        <f t="shared" si="1083"/>
        <v>0</v>
      </c>
      <c r="AL430" s="147">
        <f t="shared" si="1083"/>
        <v>0</v>
      </c>
      <c r="AM430" s="147">
        <f t="shared" si="1083"/>
        <v>0</v>
      </c>
      <c r="AN430" s="170"/>
      <c r="AO430" s="147">
        <f>AO140</f>
        <v>0</v>
      </c>
      <c r="AP430" s="147">
        <f t="shared" si="1084"/>
        <v>0</v>
      </c>
      <c r="AQ430" s="170"/>
      <c r="AR430" s="147">
        <f t="shared" si="1085"/>
        <v>0</v>
      </c>
      <c r="AS430" s="147">
        <f t="shared" si="1085"/>
        <v>0</v>
      </c>
      <c r="AT430" s="147">
        <f t="shared" si="1085"/>
        <v>0</v>
      </c>
      <c r="AU430" s="147">
        <f t="shared" si="1085"/>
        <v>0</v>
      </c>
      <c r="AV430" s="170"/>
      <c r="AW430" s="147">
        <f t="shared" si="1086"/>
        <v>0</v>
      </c>
      <c r="AX430" s="147">
        <f t="shared" si="1086"/>
        <v>0</v>
      </c>
      <c r="AY430" s="170"/>
      <c r="AZ430" s="374"/>
    </row>
    <row r="431" spans="1:52" ht="18.75" customHeight="1">
      <c r="A431" s="381" t="s">
        <v>318</v>
      </c>
      <c r="B431" s="382"/>
      <c r="C431" s="383"/>
      <c r="D431" s="184" t="s">
        <v>41</v>
      </c>
      <c r="E431" s="147">
        <f>E432+E433+E434</f>
        <v>2275.4199100000001</v>
      </c>
      <c r="F431" s="147">
        <f t="shared" si="1013"/>
        <v>0</v>
      </c>
      <c r="G431" s="175">
        <f>F431/E431</f>
        <v>0</v>
      </c>
      <c r="H431" s="147">
        <f>H432+H433+H434</f>
        <v>0</v>
      </c>
      <c r="I431" s="147">
        <f>I432+I433+I434</f>
        <v>0</v>
      </c>
      <c r="J431" s="175"/>
      <c r="K431" s="147">
        <f>K432+K433+K434</f>
        <v>0</v>
      </c>
      <c r="L431" s="147">
        <f>L432+L433+L434</f>
        <v>0</v>
      </c>
      <c r="M431" s="175"/>
      <c r="N431" s="147">
        <f>N432+N433+N434</f>
        <v>0</v>
      </c>
      <c r="O431" s="147">
        <f>O432+O433+O434</f>
        <v>0</v>
      </c>
      <c r="P431" s="175"/>
      <c r="Q431" s="147">
        <f>Q432+Q433+Q434</f>
        <v>0</v>
      </c>
      <c r="R431" s="147">
        <f>R432+R433+R434</f>
        <v>0</v>
      </c>
      <c r="S431" s="175"/>
      <c r="T431" s="147">
        <f>T432+T433+T434</f>
        <v>0</v>
      </c>
      <c r="U431" s="147">
        <f>U432+U433+U434</f>
        <v>0</v>
      </c>
      <c r="V431" s="175"/>
      <c r="W431" s="147">
        <f>W432+W433+W434</f>
        <v>0</v>
      </c>
      <c r="X431" s="147">
        <f>X432+X433+X434</f>
        <v>0</v>
      </c>
      <c r="Y431" s="175"/>
      <c r="Z431" s="147">
        <f>Z432+Z433+Z434</f>
        <v>0</v>
      </c>
      <c r="AA431" s="147">
        <f>AA432+AA433+AA434</f>
        <v>0</v>
      </c>
      <c r="AB431" s="175" t="e">
        <f>AA431/Z431</f>
        <v>#DIV/0!</v>
      </c>
      <c r="AC431" s="168"/>
      <c r="AD431" s="168"/>
      <c r="AE431" s="147">
        <f>AE432+AE433+AE434</f>
        <v>0</v>
      </c>
      <c r="AF431" s="147">
        <f>AF432+AF433+AF434</f>
        <v>0</v>
      </c>
      <c r="AG431" s="175" t="e">
        <f>AF431/AE431</f>
        <v>#DIV/0!</v>
      </c>
      <c r="AH431" s="147">
        <f>AH432+AH433+AH434</f>
        <v>0</v>
      </c>
      <c r="AI431" s="210" t="e">
        <f>AH431/AE431</f>
        <v>#DIV/0!</v>
      </c>
      <c r="AJ431" s="147">
        <f>AJ432+AJ433+AJ434</f>
        <v>22.9</v>
      </c>
      <c r="AK431" s="147">
        <f>AK432+AK433+AK434</f>
        <v>0</v>
      </c>
      <c r="AL431" s="175">
        <f>AK431/AJ431</f>
        <v>0</v>
      </c>
      <c r="AM431" s="168"/>
      <c r="AN431" s="168"/>
      <c r="AO431" s="147">
        <f>AO432+AO433+AO434</f>
        <v>0</v>
      </c>
      <c r="AP431" s="147">
        <f>AP432+AP433+AP434</f>
        <v>0</v>
      </c>
      <c r="AQ431" s="175" t="e">
        <f>AP431/AO431</f>
        <v>#DIV/0!</v>
      </c>
      <c r="AR431" s="147">
        <f>AR432+AR433+AR434</f>
        <v>0</v>
      </c>
      <c r="AS431" s="147">
        <f>AS432+AS433+AS434</f>
        <v>0</v>
      </c>
      <c r="AT431" s="175" t="e">
        <f>AS431/AR431</f>
        <v>#DIV/0!</v>
      </c>
      <c r="AU431" s="168"/>
      <c r="AV431" s="168"/>
      <c r="AW431" s="147">
        <f>AW432+AW433+AW434</f>
        <v>2252.51991</v>
      </c>
      <c r="AX431" s="147">
        <f>AX432+AX433+AX434</f>
        <v>0</v>
      </c>
      <c r="AY431" s="175"/>
      <c r="AZ431" s="372"/>
    </row>
    <row r="432" spans="1:52" ht="31.2">
      <c r="A432" s="384"/>
      <c r="B432" s="385"/>
      <c r="C432" s="386"/>
      <c r="D432" s="176" t="s">
        <v>37</v>
      </c>
      <c r="E432" s="147">
        <f>E188+E195+E202</f>
        <v>591.80990999999995</v>
      </c>
      <c r="F432" s="147">
        <f t="shared" si="1013"/>
        <v>0</v>
      </c>
      <c r="G432" s="175">
        <f t="shared" ref="G432:G434" si="1091">F432/E432</f>
        <v>0</v>
      </c>
      <c r="H432" s="147">
        <f>H188+H195</f>
        <v>0</v>
      </c>
      <c r="I432" s="147">
        <f>I188+I195</f>
        <v>0</v>
      </c>
      <c r="J432" s="170"/>
      <c r="K432" s="147">
        <f>K188+K195</f>
        <v>0</v>
      </c>
      <c r="L432" s="147">
        <f>L188+L195</f>
        <v>0</v>
      </c>
      <c r="M432" s="170"/>
      <c r="N432" s="147">
        <f>N188+N195</f>
        <v>0</v>
      </c>
      <c r="O432" s="147">
        <f>O188+O195</f>
        <v>0</v>
      </c>
      <c r="P432" s="170"/>
      <c r="Q432" s="147">
        <f>Q188+Q195</f>
        <v>0</v>
      </c>
      <c r="R432" s="147">
        <f>R188+R195</f>
        <v>0</v>
      </c>
      <c r="S432" s="170"/>
      <c r="T432" s="147">
        <f>T188+T195</f>
        <v>0</v>
      </c>
      <c r="U432" s="147">
        <f>U188+U195</f>
        <v>0</v>
      </c>
      <c r="V432" s="170"/>
      <c r="W432" s="147">
        <f>W188+W195</f>
        <v>0</v>
      </c>
      <c r="X432" s="147">
        <f>X188+X195</f>
        <v>0</v>
      </c>
      <c r="Y432" s="170"/>
      <c r="Z432" s="147">
        <f>Z188+Z195</f>
        <v>0</v>
      </c>
      <c r="AA432" s="147">
        <f>AA188+AA195</f>
        <v>0</v>
      </c>
      <c r="AB432" s="170"/>
      <c r="AC432" s="148"/>
      <c r="AD432" s="148"/>
      <c r="AE432" s="147">
        <f>AE188+AE195</f>
        <v>0</v>
      </c>
      <c r="AF432" s="147">
        <f>AF188+AF195</f>
        <v>0</v>
      </c>
      <c r="AG432" s="170"/>
      <c r="AH432" s="147">
        <f>AH188+AH195</f>
        <v>0</v>
      </c>
      <c r="AI432" s="210" t="e">
        <f t="shared" ref="AI432:AI434" si="1092">AH432/AE432</f>
        <v>#DIV/0!</v>
      </c>
      <c r="AJ432" s="147">
        <f>AJ188+AJ195</f>
        <v>0</v>
      </c>
      <c r="AK432" s="147">
        <f>AK188+AK195</f>
        <v>0</v>
      </c>
      <c r="AL432" s="170"/>
      <c r="AM432" s="148"/>
      <c r="AN432" s="148"/>
      <c r="AO432" s="147">
        <f>AO188+AO195+AO202</f>
        <v>0</v>
      </c>
      <c r="AP432" s="147">
        <f>AP188+AP195+AP202</f>
        <v>0</v>
      </c>
      <c r="AQ432" s="175" t="e">
        <f>AP432/AO432</f>
        <v>#DIV/0!</v>
      </c>
      <c r="AR432" s="147">
        <f>AR188+AR195</f>
        <v>0</v>
      </c>
      <c r="AS432" s="147">
        <f>AS188+AS195</f>
        <v>0</v>
      </c>
      <c r="AT432" s="170"/>
      <c r="AU432" s="148"/>
      <c r="AV432" s="148"/>
      <c r="AW432" s="147">
        <f>AW188+AW195</f>
        <v>591.80990999999995</v>
      </c>
      <c r="AX432" s="147">
        <f>AX188+AX195</f>
        <v>0</v>
      </c>
      <c r="AY432" s="170"/>
      <c r="AZ432" s="373"/>
    </row>
    <row r="433" spans="1:53" ht="61.5" customHeight="1">
      <c r="A433" s="384"/>
      <c r="B433" s="385"/>
      <c r="C433" s="386"/>
      <c r="D433" s="179" t="s">
        <v>2</v>
      </c>
      <c r="E433" s="147">
        <f>E189+E196+E397</f>
        <v>22.9</v>
      </c>
      <c r="F433" s="147">
        <f t="shared" si="1013"/>
        <v>0</v>
      </c>
      <c r="G433" s="175">
        <f t="shared" si="1091"/>
        <v>0</v>
      </c>
      <c r="H433" s="147">
        <f t="shared" ref="H433:I433" si="1093">H189+H196</f>
        <v>0</v>
      </c>
      <c r="I433" s="147">
        <f t="shared" si="1093"/>
        <v>0</v>
      </c>
      <c r="J433" s="180"/>
      <c r="K433" s="147">
        <f t="shared" ref="K433:L433" si="1094">K189+K196</f>
        <v>0</v>
      </c>
      <c r="L433" s="147">
        <f t="shared" si="1094"/>
        <v>0</v>
      </c>
      <c r="M433" s="180"/>
      <c r="N433" s="147">
        <f t="shared" ref="N433:O433" si="1095">N189+N196</f>
        <v>0</v>
      </c>
      <c r="O433" s="147">
        <f t="shared" si="1095"/>
        <v>0</v>
      </c>
      <c r="P433" s="180"/>
      <c r="Q433" s="147">
        <f t="shared" ref="Q433:R433" si="1096">Q189+Q196</f>
        <v>0</v>
      </c>
      <c r="R433" s="147">
        <f t="shared" si="1096"/>
        <v>0</v>
      </c>
      <c r="S433" s="180"/>
      <c r="T433" s="147">
        <f t="shared" ref="T433:U433" si="1097">T189+T196</f>
        <v>0</v>
      </c>
      <c r="U433" s="147">
        <f t="shared" si="1097"/>
        <v>0</v>
      </c>
      <c r="V433" s="180"/>
      <c r="W433" s="147">
        <f t="shared" ref="W433:X433" si="1098">W189+W196</f>
        <v>0</v>
      </c>
      <c r="X433" s="147">
        <f t="shared" si="1098"/>
        <v>0</v>
      </c>
      <c r="Y433" s="180"/>
      <c r="Z433" s="147">
        <f t="shared" ref="Z433:AA433" si="1099">Z189+Z196</f>
        <v>0</v>
      </c>
      <c r="AA433" s="147">
        <f t="shared" si="1099"/>
        <v>0</v>
      </c>
      <c r="AB433" s="180"/>
      <c r="AC433" s="148"/>
      <c r="AD433" s="148"/>
      <c r="AE433" s="147">
        <f t="shared" ref="AE433:AF433" si="1100">AE189+AE196</f>
        <v>0</v>
      </c>
      <c r="AF433" s="147">
        <f t="shared" si="1100"/>
        <v>0</v>
      </c>
      <c r="AG433" s="180"/>
      <c r="AH433" s="147">
        <f t="shared" ref="AH433" si="1101">AH189+AH196</f>
        <v>0</v>
      </c>
      <c r="AI433" s="210" t="e">
        <f t="shared" si="1092"/>
        <v>#DIV/0!</v>
      </c>
      <c r="AJ433" s="147">
        <f t="shared" ref="AJ433" si="1102">AJ189+AJ196</f>
        <v>22.9</v>
      </c>
      <c r="AK433" s="147">
        <f t="shared" ref="AK433" si="1103">AK189+AK196</f>
        <v>0</v>
      </c>
      <c r="AL433" s="180"/>
      <c r="AM433" s="148"/>
      <c r="AN433" s="148"/>
      <c r="AO433" s="147">
        <f t="shared" ref="AO433" si="1104">AO189+AO196</f>
        <v>0</v>
      </c>
      <c r="AP433" s="147">
        <f t="shared" ref="AP433" si="1105">AP189+AP196</f>
        <v>0</v>
      </c>
      <c r="AQ433" s="180"/>
      <c r="AR433" s="147">
        <f t="shared" ref="AR433" si="1106">AR189+AR196</f>
        <v>0</v>
      </c>
      <c r="AS433" s="147">
        <f t="shared" ref="AS433" si="1107">AS189+AS196</f>
        <v>0</v>
      </c>
      <c r="AT433" s="180"/>
      <c r="AU433" s="148"/>
      <c r="AV433" s="148"/>
      <c r="AW433" s="147">
        <f t="shared" ref="AW433:AX433" si="1108">AW189+AW196</f>
        <v>0</v>
      </c>
      <c r="AX433" s="147">
        <f t="shared" si="1108"/>
        <v>0</v>
      </c>
      <c r="AY433" s="180"/>
      <c r="AZ433" s="373"/>
    </row>
    <row r="434" spans="1:53" ht="20.25" customHeight="1">
      <c r="A434" s="384"/>
      <c r="B434" s="385"/>
      <c r="C434" s="386"/>
      <c r="D434" s="321" t="s">
        <v>284</v>
      </c>
      <c r="E434" s="147">
        <f>E190+E197+E398</f>
        <v>1660.71</v>
      </c>
      <c r="F434" s="147">
        <f t="shared" si="1013"/>
        <v>0</v>
      </c>
      <c r="G434" s="175">
        <f t="shared" si="1091"/>
        <v>0</v>
      </c>
      <c r="H434" s="147">
        <f>H190+H197+H398</f>
        <v>0</v>
      </c>
      <c r="I434" s="147">
        <f t="shared" ref="I434" si="1109">I190+I197</f>
        <v>0</v>
      </c>
      <c r="J434" s="180"/>
      <c r="K434" s="147">
        <f>K190+K197+K398</f>
        <v>0</v>
      </c>
      <c r="L434" s="147">
        <f t="shared" ref="L434" si="1110">L190+L197</f>
        <v>0</v>
      </c>
      <c r="M434" s="180"/>
      <c r="N434" s="147">
        <f>N190+N197+N398</f>
        <v>0</v>
      </c>
      <c r="O434" s="147">
        <f t="shared" ref="O434" si="1111">O190+O197</f>
        <v>0</v>
      </c>
      <c r="P434" s="180"/>
      <c r="Q434" s="147">
        <f>Q190+Q197+Q398</f>
        <v>0</v>
      </c>
      <c r="R434" s="147">
        <f t="shared" ref="R434" si="1112">R190+R197</f>
        <v>0</v>
      </c>
      <c r="S434" s="180"/>
      <c r="T434" s="147">
        <f>T190+T197+T398</f>
        <v>0</v>
      </c>
      <c r="U434" s="147">
        <f t="shared" ref="U434" si="1113">U190+U197</f>
        <v>0</v>
      </c>
      <c r="V434" s="180"/>
      <c r="W434" s="147">
        <f>W190+W197+W398</f>
        <v>0</v>
      </c>
      <c r="X434" s="147">
        <f t="shared" ref="X434" si="1114">X190+X197</f>
        <v>0</v>
      </c>
      <c r="Y434" s="180"/>
      <c r="Z434" s="147">
        <f>Z190+Z197+Z398</f>
        <v>0</v>
      </c>
      <c r="AA434" s="147">
        <f t="shared" ref="AA434" si="1115">AA190+AA197</f>
        <v>0</v>
      </c>
      <c r="AB434" s="180"/>
      <c r="AC434" s="148"/>
      <c r="AD434" s="148"/>
      <c r="AE434" s="147">
        <f>AE190+AE197+AE398</f>
        <v>0</v>
      </c>
      <c r="AF434" s="147">
        <f t="shared" ref="AF434" si="1116">AF190+AF197</f>
        <v>0</v>
      </c>
      <c r="AG434" s="180"/>
      <c r="AH434" s="147">
        <f t="shared" ref="AH434" si="1117">AH190+AH197</f>
        <v>0</v>
      </c>
      <c r="AI434" s="210" t="e">
        <f t="shared" si="1092"/>
        <v>#DIV/0!</v>
      </c>
      <c r="AJ434" s="147">
        <f>AJ190+AJ197+AJ398</f>
        <v>0</v>
      </c>
      <c r="AK434" s="147">
        <f t="shared" ref="AK434" si="1118">AK190+AK197</f>
        <v>0</v>
      </c>
      <c r="AL434" s="180"/>
      <c r="AM434" s="148"/>
      <c r="AN434" s="148"/>
      <c r="AO434" s="147">
        <f>AO190+AO197+AO398</f>
        <v>0</v>
      </c>
      <c r="AP434" s="147">
        <f t="shared" ref="AP434" si="1119">AP190+AP197</f>
        <v>0</v>
      </c>
      <c r="AQ434" s="180"/>
      <c r="AR434" s="147">
        <f>AR190+AR197+AR398</f>
        <v>0</v>
      </c>
      <c r="AS434" s="147">
        <f t="shared" ref="AS434" si="1120">AS190+AS197</f>
        <v>0</v>
      </c>
      <c r="AT434" s="180"/>
      <c r="AU434" s="148"/>
      <c r="AV434" s="148"/>
      <c r="AW434" s="147">
        <f>AW190+AW197+AW398</f>
        <v>1660.71</v>
      </c>
      <c r="AX434" s="147">
        <f t="shared" ref="AX434" si="1121">AX190+AX197</f>
        <v>0</v>
      </c>
      <c r="AY434" s="180"/>
      <c r="AZ434" s="373"/>
    </row>
    <row r="435" spans="1:53" ht="86.25" customHeight="1">
      <c r="A435" s="384"/>
      <c r="B435" s="385"/>
      <c r="C435" s="386"/>
      <c r="D435" s="321" t="s">
        <v>289</v>
      </c>
      <c r="E435" s="147">
        <f t="shared" ref="E435" si="1122">E191+E198</f>
        <v>0</v>
      </c>
      <c r="F435" s="147">
        <f t="shared" si="1013"/>
        <v>0</v>
      </c>
      <c r="G435" s="152"/>
      <c r="H435" s="147">
        <f t="shared" ref="H435:I435" si="1123">H191+H198</f>
        <v>0</v>
      </c>
      <c r="I435" s="147">
        <f t="shared" si="1123"/>
        <v>0</v>
      </c>
      <c r="J435" s="152"/>
      <c r="K435" s="147">
        <f t="shared" ref="K435:L435" si="1124">K191+K198</f>
        <v>0</v>
      </c>
      <c r="L435" s="147">
        <f t="shared" si="1124"/>
        <v>0</v>
      </c>
      <c r="M435" s="152"/>
      <c r="N435" s="147">
        <f t="shared" ref="N435:O435" si="1125">N191+N198</f>
        <v>0</v>
      </c>
      <c r="O435" s="147">
        <f t="shared" si="1125"/>
        <v>0</v>
      </c>
      <c r="P435" s="152"/>
      <c r="Q435" s="147">
        <f t="shared" ref="Q435:R435" si="1126">Q191+Q198</f>
        <v>0</v>
      </c>
      <c r="R435" s="147">
        <f t="shared" si="1126"/>
        <v>0</v>
      </c>
      <c r="S435" s="152"/>
      <c r="T435" s="147">
        <f t="shared" ref="T435:U435" si="1127">T191+T198</f>
        <v>0</v>
      </c>
      <c r="U435" s="147">
        <f t="shared" si="1127"/>
        <v>0</v>
      </c>
      <c r="V435" s="152"/>
      <c r="W435" s="147">
        <f t="shared" ref="W435:X435" si="1128">W191+W198</f>
        <v>0</v>
      </c>
      <c r="X435" s="147">
        <f t="shared" si="1128"/>
        <v>0</v>
      </c>
      <c r="Y435" s="152"/>
      <c r="Z435" s="147">
        <f t="shared" ref="Z435:AA435" si="1129">Z191+Z198</f>
        <v>0</v>
      </c>
      <c r="AA435" s="147">
        <f t="shared" si="1129"/>
        <v>0</v>
      </c>
      <c r="AB435" s="152"/>
      <c r="AC435" s="148"/>
      <c r="AD435" s="148"/>
      <c r="AE435" s="147">
        <f t="shared" ref="AE435:AF435" si="1130">AE191+AE198</f>
        <v>0</v>
      </c>
      <c r="AF435" s="147">
        <f t="shared" si="1130"/>
        <v>0</v>
      </c>
      <c r="AG435" s="152"/>
      <c r="AH435" s="148"/>
      <c r="AI435" s="148"/>
      <c r="AJ435" s="147">
        <f t="shared" ref="AJ435:AK435" si="1131">AJ191+AJ198</f>
        <v>0</v>
      </c>
      <c r="AK435" s="147">
        <f t="shared" si="1131"/>
        <v>0</v>
      </c>
      <c r="AL435" s="152"/>
      <c r="AM435" s="148"/>
      <c r="AN435" s="148"/>
      <c r="AO435" s="147">
        <f t="shared" ref="AO435:AP435" si="1132">AO191+AO198</f>
        <v>0</v>
      </c>
      <c r="AP435" s="147">
        <f t="shared" si="1132"/>
        <v>0</v>
      </c>
      <c r="AQ435" s="152"/>
      <c r="AR435" s="147">
        <f t="shared" ref="AR435:AS435" si="1133">AR191+AR198</f>
        <v>0</v>
      </c>
      <c r="AS435" s="147">
        <f t="shared" si="1133"/>
        <v>0</v>
      </c>
      <c r="AT435" s="152"/>
      <c r="AU435" s="148"/>
      <c r="AV435" s="148"/>
      <c r="AW435" s="147">
        <f t="shared" ref="AW435:AX435" si="1134">AW191+AW198</f>
        <v>0</v>
      </c>
      <c r="AX435" s="147">
        <f t="shared" si="1134"/>
        <v>0</v>
      </c>
      <c r="AY435" s="152"/>
      <c r="AZ435" s="373"/>
    </row>
    <row r="436" spans="1:53" ht="20.25" customHeight="1">
      <c r="A436" s="384"/>
      <c r="B436" s="385"/>
      <c r="C436" s="386"/>
      <c r="D436" s="321" t="s">
        <v>285</v>
      </c>
      <c r="E436" s="147">
        <f t="shared" ref="E436" si="1135">E192+E199</f>
        <v>0</v>
      </c>
      <c r="F436" s="147">
        <f t="shared" si="1013"/>
        <v>0</v>
      </c>
      <c r="G436" s="152"/>
      <c r="H436" s="147">
        <f t="shared" ref="H436:I436" si="1136">H192+H199</f>
        <v>0</v>
      </c>
      <c r="I436" s="147">
        <f t="shared" si="1136"/>
        <v>0</v>
      </c>
      <c r="J436" s="152"/>
      <c r="K436" s="147">
        <f t="shared" ref="K436:L436" si="1137">K192+K199</f>
        <v>0</v>
      </c>
      <c r="L436" s="147">
        <f t="shared" si="1137"/>
        <v>0</v>
      </c>
      <c r="M436" s="152"/>
      <c r="N436" s="147">
        <f t="shared" ref="N436:O436" si="1138">N192+N199</f>
        <v>0</v>
      </c>
      <c r="O436" s="147">
        <f t="shared" si="1138"/>
        <v>0</v>
      </c>
      <c r="P436" s="152"/>
      <c r="Q436" s="147">
        <f t="shared" ref="Q436:R436" si="1139">Q192+Q199</f>
        <v>0</v>
      </c>
      <c r="R436" s="147">
        <f t="shared" si="1139"/>
        <v>0</v>
      </c>
      <c r="S436" s="152"/>
      <c r="T436" s="147">
        <f t="shared" ref="T436:U436" si="1140">T192+T199</f>
        <v>0</v>
      </c>
      <c r="U436" s="147">
        <f t="shared" si="1140"/>
        <v>0</v>
      </c>
      <c r="V436" s="152"/>
      <c r="W436" s="147">
        <f t="shared" ref="W436:X436" si="1141">W192+W199</f>
        <v>0</v>
      </c>
      <c r="X436" s="147">
        <f t="shared" si="1141"/>
        <v>0</v>
      </c>
      <c r="Y436" s="152"/>
      <c r="Z436" s="147">
        <f t="shared" ref="Z436:AA436" si="1142">Z192+Z199</f>
        <v>0</v>
      </c>
      <c r="AA436" s="147">
        <f t="shared" si="1142"/>
        <v>0</v>
      </c>
      <c r="AB436" s="152"/>
      <c r="AC436" s="148"/>
      <c r="AD436" s="148"/>
      <c r="AE436" s="147">
        <f t="shared" ref="AE436:AF436" si="1143">AE192+AE199</f>
        <v>0</v>
      </c>
      <c r="AF436" s="147">
        <f t="shared" si="1143"/>
        <v>0</v>
      </c>
      <c r="AG436" s="152"/>
      <c r="AH436" s="148"/>
      <c r="AI436" s="148"/>
      <c r="AJ436" s="147">
        <f t="shared" ref="AJ436:AK436" si="1144">AJ192+AJ199</f>
        <v>0</v>
      </c>
      <c r="AK436" s="147">
        <f t="shared" si="1144"/>
        <v>0</v>
      </c>
      <c r="AL436" s="152"/>
      <c r="AM436" s="148"/>
      <c r="AN436" s="148"/>
      <c r="AO436" s="147">
        <f t="shared" ref="AO436:AP436" si="1145">AO192+AO199</f>
        <v>0</v>
      </c>
      <c r="AP436" s="147">
        <f t="shared" si="1145"/>
        <v>0</v>
      </c>
      <c r="AQ436" s="152"/>
      <c r="AR436" s="147">
        <f t="shared" ref="AR436:AS436" si="1146">AR192+AR199</f>
        <v>0</v>
      </c>
      <c r="AS436" s="147">
        <f t="shared" si="1146"/>
        <v>0</v>
      </c>
      <c r="AT436" s="152"/>
      <c r="AU436" s="148"/>
      <c r="AV436" s="148"/>
      <c r="AW436" s="147">
        <f t="shared" ref="AW436:AX436" si="1147">AW192+AW199</f>
        <v>0</v>
      </c>
      <c r="AX436" s="147">
        <f t="shared" si="1147"/>
        <v>0</v>
      </c>
      <c r="AY436" s="152"/>
      <c r="AZ436" s="373"/>
    </row>
    <row r="437" spans="1:53" ht="31.2">
      <c r="A437" s="387"/>
      <c r="B437" s="388"/>
      <c r="C437" s="389"/>
      <c r="D437" s="169" t="s">
        <v>43</v>
      </c>
      <c r="E437" s="147">
        <f t="shared" ref="E437" si="1148">E193+E200</f>
        <v>0</v>
      </c>
      <c r="F437" s="147">
        <f t="shared" si="1013"/>
        <v>0</v>
      </c>
      <c r="G437" s="170"/>
      <c r="H437" s="147">
        <f t="shared" ref="H437:I437" si="1149">H193+H200</f>
        <v>0</v>
      </c>
      <c r="I437" s="147">
        <f t="shared" si="1149"/>
        <v>0</v>
      </c>
      <c r="J437" s="170"/>
      <c r="K437" s="147">
        <f t="shared" ref="K437:L437" si="1150">K193+K200</f>
        <v>0</v>
      </c>
      <c r="L437" s="147">
        <f t="shared" si="1150"/>
        <v>0</v>
      </c>
      <c r="M437" s="170"/>
      <c r="N437" s="147">
        <f t="shared" ref="N437:O437" si="1151">N193+N200</f>
        <v>0</v>
      </c>
      <c r="O437" s="147">
        <f t="shared" si="1151"/>
        <v>0</v>
      </c>
      <c r="P437" s="170"/>
      <c r="Q437" s="147">
        <f t="shared" ref="Q437:R437" si="1152">Q193+Q200</f>
        <v>0</v>
      </c>
      <c r="R437" s="147">
        <f t="shared" si="1152"/>
        <v>0</v>
      </c>
      <c r="S437" s="170"/>
      <c r="T437" s="147">
        <f t="shared" ref="T437:U437" si="1153">T193+T200</f>
        <v>0</v>
      </c>
      <c r="U437" s="147">
        <f t="shared" si="1153"/>
        <v>0</v>
      </c>
      <c r="V437" s="170"/>
      <c r="W437" s="147">
        <f t="shared" ref="W437:X437" si="1154">W193+W200</f>
        <v>0</v>
      </c>
      <c r="X437" s="147">
        <f t="shared" si="1154"/>
        <v>0</v>
      </c>
      <c r="Y437" s="170"/>
      <c r="Z437" s="147">
        <f t="shared" ref="Z437:AA437" si="1155">Z193+Z200</f>
        <v>0</v>
      </c>
      <c r="AA437" s="147">
        <f t="shared" si="1155"/>
        <v>0</v>
      </c>
      <c r="AB437" s="170"/>
      <c r="AC437" s="148"/>
      <c r="AD437" s="148"/>
      <c r="AE437" s="147">
        <f t="shared" ref="AE437:AF437" si="1156">AE193+AE200</f>
        <v>0</v>
      </c>
      <c r="AF437" s="147">
        <f t="shared" si="1156"/>
        <v>0</v>
      </c>
      <c r="AG437" s="170"/>
      <c r="AH437" s="148"/>
      <c r="AI437" s="148"/>
      <c r="AJ437" s="147">
        <f t="shared" ref="AJ437:AK437" si="1157">AJ193+AJ200</f>
        <v>0</v>
      </c>
      <c r="AK437" s="147">
        <f t="shared" si="1157"/>
        <v>0</v>
      </c>
      <c r="AL437" s="170"/>
      <c r="AM437" s="148"/>
      <c r="AN437" s="148"/>
      <c r="AO437" s="147">
        <f t="shared" ref="AO437:AP437" si="1158">AO193+AO200</f>
        <v>0</v>
      </c>
      <c r="AP437" s="147">
        <f t="shared" si="1158"/>
        <v>0</v>
      </c>
      <c r="AQ437" s="170"/>
      <c r="AR437" s="147">
        <f t="shared" ref="AR437:AS437" si="1159">AR193+AR200</f>
        <v>0</v>
      </c>
      <c r="AS437" s="147">
        <f t="shared" si="1159"/>
        <v>0</v>
      </c>
      <c r="AT437" s="170"/>
      <c r="AU437" s="148"/>
      <c r="AV437" s="148"/>
      <c r="AW437" s="147">
        <f t="shared" ref="AW437:AX437" si="1160">AW193+AW200</f>
        <v>0</v>
      </c>
      <c r="AX437" s="147">
        <f t="shared" si="1160"/>
        <v>0</v>
      </c>
      <c r="AY437" s="170"/>
      <c r="AZ437" s="374"/>
    </row>
    <row r="438" spans="1:53">
      <c r="A438" s="381" t="s">
        <v>319</v>
      </c>
      <c r="B438" s="382"/>
      <c r="C438" s="383"/>
      <c r="D438" s="184" t="s">
        <v>41</v>
      </c>
      <c r="E438" s="147">
        <f>E439+E440+E441</f>
        <v>15655.167000000001</v>
      </c>
      <c r="F438" s="147">
        <f t="shared" si="1013"/>
        <v>5218.3890000000001</v>
      </c>
      <c r="G438" s="175">
        <f>F438/E438</f>
        <v>0.33333333333333331</v>
      </c>
      <c r="H438" s="147">
        <f>H439+H440+H441</f>
        <v>0</v>
      </c>
      <c r="I438" s="147">
        <f>I439+I440+I441</f>
        <v>0</v>
      </c>
      <c r="J438" s="175"/>
      <c r="K438" s="147">
        <f>K439+K440+K441</f>
        <v>0</v>
      </c>
      <c r="L438" s="147">
        <f>L439+L440+L441</f>
        <v>0</v>
      </c>
      <c r="M438" s="175"/>
      <c r="N438" s="147">
        <f>N439+N440+N441</f>
        <v>0</v>
      </c>
      <c r="O438" s="147">
        <f>O439+O440+O441</f>
        <v>0</v>
      </c>
      <c r="P438" s="175"/>
      <c r="Q438" s="147">
        <f>Q439+Q440+Q441</f>
        <v>5218.3890000000001</v>
      </c>
      <c r="R438" s="147">
        <f>R439+R440+R441</f>
        <v>5218.3890000000001</v>
      </c>
      <c r="S438" s="175"/>
      <c r="T438" s="147">
        <f>T439+T440+T441</f>
        <v>0</v>
      </c>
      <c r="U438" s="147">
        <f>U439+U440+U441</f>
        <v>0</v>
      </c>
      <c r="V438" s="175"/>
      <c r="W438" s="147">
        <f>W439+W440+W441</f>
        <v>0</v>
      </c>
      <c r="X438" s="147">
        <f>X439+X440+X441</f>
        <v>0</v>
      </c>
      <c r="Y438" s="175"/>
      <c r="Z438" s="147">
        <f>Z439+Z440+Z441</f>
        <v>0</v>
      </c>
      <c r="AA438" s="147">
        <f>AA439+AA440+AA441</f>
        <v>0</v>
      </c>
      <c r="AB438" s="175" t="e">
        <f>AA438/Z438</f>
        <v>#DIV/0!</v>
      </c>
      <c r="AC438" s="168"/>
      <c r="AD438" s="168"/>
      <c r="AE438" s="147">
        <f>AE439+AE440+AE441</f>
        <v>0</v>
      </c>
      <c r="AF438" s="147">
        <f>AF439+AF440+AF441</f>
        <v>0</v>
      </c>
      <c r="AG438" s="175" t="e">
        <f>AF438/AE438</f>
        <v>#DIV/0!</v>
      </c>
      <c r="AH438" s="168"/>
      <c r="AI438" s="168"/>
      <c r="AJ438" s="147">
        <f>AJ439+AJ440+AJ441</f>
        <v>0</v>
      </c>
      <c r="AK438" s="147">
        <f>AK439+AK440+AK441</f>
        <v>0</v>
      </c>
      <c r="AL438" s="175" t="e">
        <f>AK438/AJ438</f>
        <v>#DIV/0!</v>
      </c>
      <c r="AM438" s="168"/>
      <c r="AN438" s="168"/>
      <c r="AO438" s="147">
        <f>AO439+AO440+AO441</f>
        <v>0</v>
      </c>
      <c r="AP438" s="147">
        <f>AP439+AP440+AP441</f>
        <v>0</v>
      </c>
      <c r="AQ438" s="175" t="e">
        <f>AP438/AO438</f>
        <v>#DIV/0!</v>
      </c>
      <c r="AR438" s="147">
        <f>AR439+AR440+AR441</f>
        <v>0</v>
      </c>
      <c r="AS438" s="147">
        <f>AS439+AS440+AS441</f>
        <v>0</v>
      </c>
      <c r="AT438" s="175" t="e">
        <f>AS438/AR438</f>
        <v>#DIV/0!</v>
      </c>
      <c r="AU438" s="168"/>
      <c r="AV438" s="168"/>
      <c r="AW438" s="147">
        <f>AW439+AW440+AW441</f>
        <v>10436.778</v>
      </c>
      <c r="AX438" s="147">
        <f>AX439+AX440+AX441</f>
        <v>0</v>
      </c>
      <c r="AY438" s="175">
        <f>AX438/AW438</f>
        <v>0</v>
      </c>
      <c r="AZ438" s="372"/>
    </row>
    <row r="439" spans="1:53" s="111" customFormat="1" ht="33.75" customHeight="1">
      <c r="A439" s="384"/>
      <c r="B439" s="385"/>
      <c r="C439" s="386"/>
      <c r="D439" s="176" t="s">
        <v>37</v>
      </c>
      <c r="E439" s="147">
        <f>E143</f>
        <v>0</v>
      </c>
      <c r="F439" s="147">
        <f t="shared" si="1013"/>
        <v>0</v>
      </c>
      <c r="G439" s="170"/>
      <c r="H439" s="147">
        <f>H143</f>
        <v>0</v>
      </c>
      <c r="I439" s="147">
        <f>I143</f>
        <v>0</v>
      </c>
      <c r="J439" s="170"/>
      <c r="K439" s="147">
        <f>K143</f>
        <v>0</v>
      </c>
      <c r="L439" s="147">
        <f>L143</f>
        <v>0</v>
      </c>
      <c r="M439" s="170"/>
      <c r="N439" s="147">
        <f>N143</f>
        <v>0</v>
      </c>
      <c r="O439" s="147">
        <f>O143</f>
        <v>0</v>
      </c>
      <c r="P439" s="170"/>
      <c r="Q439" s="147">
        <f>Q143</f>
        <v>0</v>
      </c>
      <c r="R439" s="147">
        <f>R143</f>
        <v>0</v>
      </c>
      <c r="S439" s="170"/>
      <c r="T439" s="147">
        <f>T143</f>
        <v>0</v>
      </c>
      <c r="U439" s="147">
        <f>U143</f>
        <v>0</v>
      </c>
      <c r="V439" s="170"/>
      <c r="W439" s="147">
        <f>W143</f>
        <v>0</v>
      </c>
      <c r="X439" s="147">
        <f>X143</f>
        <v>0</v>
      </c>
      <c r="Y439" s="170"/>
      <c r="Z439" s="147">
        <f>Z143</f>
        <v>0</v>
      </c>
      <c r="AA439" s="147">
        <f>AA143</f>
        <v>0</v>
      </c>
      <c r="AB439" s="170"/>
      <c r="AC439" s="148"/>
      <c r="AD439" s="148"/>
      <c r="AE439" s="147">
        <f>AE143</f>
        <v>0</v>
      </c>
      <c r="AF439" s="147">
        <f>AF143</f>
        <v>0</v>
      </c>
      <c r="AG439" s="170"/>
      <c r="AH439" s="148"/>
      <c r="AI439" s="148"/>
      <c r="AJ439" s="147">
        <f>AJ143</f>
        <v>0</v>
      </c>
      <c r="AK439" s="147">
        <f>AK143</f>
        <v>0</v>
      </c>
      <c r="AL439" s="170"/>
      <c r="AM439" s="148"/>
      <c r="AN439" s="148"/>
      <c r="AO439" s="147">
        <f>AO143</f>
        <v>0</v>
      </c>
      <c r="AP439" s="147">
        <f>AP143</f>
        <v>0</v>
      </c>
      <c r="AQ439" s="170"/>
      <c r="AR439" s="147">
        <f>AR143</f>
        <v>0</v>
      </c>
      <c r="AS439" s="147">
        <f>AS143</f>
        <v>0</v>
      </c>
      <c r="AT439" s="170"/>
      <c r="AU439" s="148"/>
      <c r="AV439" s="148"/>
      <c r="AW439" s="147">
        <f>AW143</f>
        <v>0</v>
      </c>
      <c r="AX439" s="147">
        <f>AX143</f>
        <v>0</v>
      </c>
      <c r="AY439" s="170"/>
      <c r="AZ439" s="373"/>
      <c r="BA439" s="214"/>
    </row>
    <row r="440" spans="1:53" s="111" customFormat="1" ht="19.5" customHeight="1">
      <c r="A440" s="384"/>
      <c r="B440" s="385"/>
      <c r="C440" s="386"/>
      <c r="D440" s="179" t="s">
        <v>2</v>
      </c>
      <c r="E440" s="147">
        <f t="shared" ref="E440" si="1161">E144</f>
        <v>15655.167000000001</v>
      </c>
      <c r="F440" s="147">
        <f t="shared" si="1013"/>
        <v>5218.3890000000001</v>
      </c>
      <c r="G440" s="289">
        <f>F440/E440</f>
        <v>0.33333333333333331</v>
      </c>
      <c r="H440" s="147">
        <f t="shared" ref="H440:I440" si="1162">H144</f>
        <v>0</v>
      </c>
      <c r="I440" s="147">
        <f t="shared" si="1162"/>
        <v>0</v>
      </c>
      <c r="J440" s="180"/>
      <c r="K440" s="147">
        <f t="shared" ref="K440:L440" si="1163">K144</f>
        <v>0</v>
      </c>
      <c r="L440" s="147">
        <f t="shared" si="1163"/>
        <v>0</v>
      </c>
      <c r="M440" s="180"/>
      <c r="N440" s="147">
        <f t="shared" ref="N440:O440" si="1164">N144</f>
        <v>0</v>
      </c>
      <c r="O440" s="147">
        <f t="shared" si="1164"/>
        <v>0</v>
      </c>
      <c r="P440" s="180"/>
      <c r="Q440" s="147">
        <f t="shared" ref="Q440:R440" si="1165">Q144</f>
        <v>5218.3890000000001</v>
      </c>
      <c r="R440" s="147">
        <f t="shared" si="1165"/>
        <v>5218.3890000000001</v>
      </c>
      <c r="S440" s="180"/>
      <c r="T440" s="147">
        <f t="shared" ref="T440:U440" si="1166">T144</f>
        <v>0</v>
      </c>
      <c r="U440" s="147">
        <f t="shared" si="1166"/>
        <v>0</v>
      </c>
      <c r="V440" s="180"/>
      <c r="W440" s="147">
        <f t="shared" ref="W440:X440" si="1167">W144</f>
        <v>0</v>
      </c>
      <c r="X440" s="147">
        <f t="shared" si="1167"/>
        <v>0</v>
      </c>
      <c r="Y440" s="180"/>
      <c r="Z440" s="147">
        <f t="shared" ref="Z440:AA440" si="1168">Z144</f>
        <v>0</v>
      </c>
      <c r="AA440" s="147">
        <f t="shared" si="1168"/>
        <v>0</v>
      </c>
      <c r="AB440" s="180"/>
      <c r="AC440" s="148"/>
      <c r="AD440" s="148"/>
      <c r="AE440" s="147">
        <f t="shared" ref="AE440:AF440" si="1169">AE144</f>
        <v>0</v>
      </c>
      <c r="AF440" s="147">
        <f t="shared" si="1169"/>
        <v>0</v>
      </c>
      <c r="AG440" s="180"/>
      <c r="AH440" s="148"/>
      <c r="AI440" s="148"/>
      <c r="AJ440" s="147">
        <f t="shared" ref="AJ440:AK440" si="1170">AJ144</f>
        <v>0</v>
      </c>
      <c r="AK440" s="147">
        <f t="shared" si="1170"/>
        <v>0</v>
      </c>
      <c r="AL440" s="180"/>
      <c r="AM440" s="148"/>
      <c r="AN440" s="148"/>
      <c r="AO440" s="147">
        <f t="shared" ref="AO440:AP440" si="1171">AO144</f>
        <v>0</v>
      </c>
      <c r="AP440" s="147">
        <f t="shared" si="1171"/>
        <v>0</v>
      </c>
      <c r="AQ440" s="175" t="e">
        <f>AP440/AO440</f>
        <v>#DIV/0!</v>
      </c>
      <c r="AR440" s="147">
        <f t="shared" ref="AR440:AS440" si="1172">AR144</f>
        <v>0</v>
      </c>
      <c r="AS440" s="147">
        <f t="shared" si="1172"/>
        <v>0</v>
      </c>
      <c r="AT440" s="180"/>
      <c r="AU440" s="148"/>
      <c r="AV440" s="148"/>
      <c r="AW440" s="147">
        <f t="shared" ref="AW440:AX440" si="1173">AW144</f>
        <v>10436.778</v>
      </c>
      <c r="AX440" s="147">
        <f t="shared" si="1173"/>
        <v>0</v>
      </c>
      <c r="AY440" s="180">
        <f>AX440/AW440</f>
        <v>0</v>
      </c>
      <c r="AZ440" s="373"/>
      <c r="BA440" s="214"/>
    </row>
    <row r="441" spans="1:53" ht="40.5" customHeight="1">
      <c r="A441" s="384"/>
      <c r="B441" s="385"/>
      <c r="C441" s="386"/>
      <c r="D441" s="321" t="s">
        <v>284</v>
      </c>
      <c r="E441" s="147">
        <f t="shared" ref="E441" si="1174">E145</f>
        <v>0</v>
      </c>
      <c r="F441" s="147">
        <f t="shared" si="1013"/>
        <v>0</v>
      </c>
      <c r="G441" s="180"/>
      <c r="H441" s="147">
        <f t="shared" ref="H441:I441" si="1175">H145</f>
        <v>0</v>
      </c>
      <c r="I441" s="147">
        <f t="shared" si="1175"/>
        <v>0</v>
      </c>
      <c r="J441" s="180"/>
      <c r="K441" s="147">
        <f t="shared" ref="K441:L441" si="1176">K145</f>
        <v>0</v>
      </c>
      <c r="L441" s="147">
        <f t="shared" si="1176"/>
        <v>0</v>
      </c>
      <c r="M441" s="180"/>
      <c r="N441" s="147">
        <f t="shared" ref="N441:O441" si="1177">N145</f>
        <v>0</v>
      </c>
      <c r="O441" s="147">
        <f t="shared" si="1177"/>
        <v>0</v>
      </c>
      <c r="P441" s="180"/>
      <c r="Q441" s="147">
        <f t="shared" ref="Q441:R441" si="1178">Q145</f>
        <v>0</v>
      </c>
      <c r="R441" s="147">
        <f t="shared" si="1178"/>
        <v>0</v>
      </c>
      <c r="S441" s="180"/>
      <c r="T441" s="147">
        <f t="shared" ref="T441:U441" si="1179">T145</f>
        <v>0</v>
      </c>
      <c r="U441" s="147">
        <f t="shared" si="1179"/>
        <v>0</v>
      </c>
      <c r="V441" s="180"/>
      <c r="W441" s="147">
        <f t="shared" ref="W441:X441" si="1180">W145</f>
        <v>0</v>
      </c>
      <c r="X441" s="147">
        <f t="shared" si="1180"/>
        <v>0</v>
      </c>
      <c r="Y441" s="180"/>
      <c r="Z441" s="147">
        <f t="shared" ref="Z441:AA441" si="1181">Z145</f>
        <v>0</v>
      </c>
      <c r="AA441" s="147">
        <f t="shared" si="1181"/>
        <v>0</v>
      </c>
      <c r="AB441" s="180"/>
      <c r="AC441" s="148"/>
      <c r="AD441" s="148"/>
      <c r="AE441" s="147">
        <f t="shared" ref="AE441:AF441" si="1182">AE145</f>
        <v>0</v>
      </c>
      <c r="AF441" s="147">
        <f t="shared" si="1182"/>
        <v>0</v>
      </c>
      <c r="AG441" s="180"/>
      <c r="AH441" s="148"/>
      <c r="AI441" s="148"/>
      <c r="AJ441" s="147">
        <f t="shared" ref="AJ441:AK441" si="1183">AJ145</f>
        <v>0</v>
      </c>
      <c r="AK441" s="147">
        <f t="shared" si="1183"/>
        <v>0</v>
      </c>
      <c r="AL441" s="180"/>
      <c r="AM441" s="148"/>
      <c r="AN441" s="148"/>
      <c r="AO441" s="147">
        <f t="shared" ref="AO441:AP441" si="1184">AO145</f>
        <v>0</v>
      </c>
      <c r="AP441" s="147">
        <f t="shared" si="1184"/>
        <v>0</v>
      </c>
      <c r="AQ441" s="180"/>
      <c r="AR441" s="147">
        <f t="shared" ref="AR441:AS441" si="1185">AR145</f>
        <v>0</v>
      </c>
      <c r="AS441" s="147">
        <f t="shared" si="1185"/>
        <v>0</v>
      </c>
      <c r="AT441" s="180"/>
      <c r="AU441" s="148"/>
      <c r="AV441" s="148"/>
      <c r="AW441" s="147">
        <f t="shared" ref="AW441:AX441" si="1186">AW145</f>
        <v>0</v>
      </c>
      <c r="AX441" s="147">
        <f t="shared" si="1186"/>
        <v>0</v>
      </c>
      <c r="AY441" s="180"/>
      <c r="AZ441" s="373"/>
    </row>
    <row r="442" spans="1:53" ht="19.5" customHeight="1">
      <c r="A442" s="384"/>
      <c r="B442" s="385"/>
      <c r="C442" s="386"/>
      <c r="D442" s="321" t="s">
        <v>289</v>
      </c>
      <c r="E442" s="147">
        <f t="shared" ref="E442" si="1187">E146</f>
        <v>0</v>
      </c>
      <c r="F442" s="147">
        <f t="shared" si="1013"/>
        <v>0</v>
      </c>
      <c r="G442" s="152"/>
      <c r="H442" s="147">
        <f t="shared" ref="H442:I442" si="1188">H146</f>
        <v>0</v>
      </c>
      <c r="I442" s="147">
        <f t="shared" si="1188"/>
        <v>0</v>
      </c>
      <c r="J442" s="152"/>
      <c r="K442" s="147">
        <f t="shared" ref="K442:L442" si="1189">K146</f>
        <v>0</v>
      </c>
      <c r="L442" s="147">
        <f t="shared" si="1189"/>
        <v>0</v>
      </c>
      <c r="M442" s="152"/>
      <c r="N442" s="147">
        <f t="shared" ref="N442:O442" si="1190">N146</f>
        <v>0</v>
      </c>
      <c r="O442" s="147">
        <f t="shared" si="1190"/>
        <v>0</v>
      </c>
      <c r="P442" s="152"/>
      <c r="Q442" s="147">
        <f t="shared" ref="Q442:R442" si="1191">Q146</f>
        <v>0</v>
      </c>
      <c r="R442" s="147">
        <f t="shared" si="1191"/>
        <v>0</v>
      </c>
      <c r="S442" s="152"/>
      <c r="T442" s="147">
        <f t="shared" ref="T442:U442" si="1192">T146</f>
        <v>0</v>
      </c>
      <c r="U442" s="147">
        <f t="shared" si="1192"/>
        <v>0</v>
      </c>
      <c r="V442" s="152"/>
      <c r="W442" s="147">
        <f t="shared" ref="W442:X442" si="1193">W146</f>
        <v>0</v>
      </c>
      <c r="X442" s="147">
        <f t="shared" si="1193"/>
        <v>0</v>
      </c>
      <c r="Y442" s="152"/>
      <c r="Z442" s="147">
        <f t="shared" ref="Z442:AA442" si="1194">Z146</f>
        <v>0</v>
      </c>
      <c r="AA442" s="147">
        <f t="shared" si="1194"/>
        <v>0</v>
      </c>
      <c r="AB442" s="152"/>
      <c r="AC442" s="148"/>
      <c r="AD442" s="148"/>
      <c r="AE442" s="147">
        <f t="shared" ref="AE442:AF442" si="1195">AE146</f>
        <v>0</v>
      </c>
      <c r="AF442" s="147">
        <f t="shared" si="1195"/>
        <v>0</v>
      </c>
      <c r="AG442" s="152"/>
      <c r="AH442" s="148"/>
      <c r="AI442" s="148"/>
      <c r="AJ442" s="147">
        <f t="shared" ref="AJ442:AK442" si="1196">AJ146</f>
        <v>0</v>
      </c>
      <c r="AK442" s="147">
        <f t="shared" si="1196"/>
        <v>0</v>
      </c>
      <c r="AL442" s="152"/>
      <c r="AM442" s="148"/>
      <c r="AN442" s="148"/>
      <c r="AO442" s="147">
        <f t="shared" ref="AO442:AP442" si="1197">AO146</f>
        <v>0</v>
      </c>
      <c r="AP442" s="147">
        <f t="shared" si="1197"/>
        <v>0</v>
      </c>
      <c r="AQ442" s="152"/>
      <c r="AR442" s="147">
        <f t="shared" ref="AR442:AS442" si="1198">AR146</f>
        <v>0</v>
      </c>
      <c r="AS442" s="147">
        <f t="shared" si="1198"/>
        <v>0</v>
      </c>
      <c r="AT442" s="152"/>
      <c r="AU442" s="148"/>
      <c r="AV442" s="148"/>
      <c r="AW442" s="147">
        <f t="shared" ref="AW442:AX442" si="1199">AW146</f>
        <v>0</v>
      </c>
      <c r="AX442" s="147">
        <f t="shared" si="1199"/>
        <v>0</v>
      </c>
      <c r="AY442" s="152"/>
      <c r="AZ442" s="373"/>
    </row>
    <row r="443" spans="1:53" ht="55.5" customHeight="1">
      <c r="A443" s="384"/>
      <c r="B443" s="385"/>
      <c r="C443" s="386"/>
      <c r="D443" s="321" t="s">
        <v>285</v>
      </c>
      <c r="E443" s="147">
        <f t="shared" ref="E443" si="1200">E147</f>
        <v>0</v>
      </c>
      <c r="F443" s="147">
        <f t="shared" si="1013"/>
        <v>0</v>
      </c>
      <c r="G443" s="152"/>
      <c r="H443" s="147">
        <f t="shared" ref="H443:I443" si="1201">H147</f>
        <v>0</v>
      </c>
      <c r="I443" s="147">
        <f t="shared" si="1201"/>
        <v>0</v>
      </c>
      <c r="J443" s="152"/>
      <c r="K443" s="147">
        <f t="shared" ref="K443:L443" si="1202">K147</f>
        <v>0</v>
      </c>
      <c r="L443" s="147">
        <f t="shared" si="1202"/>
        <v>0</v>
      </c>
      <c r="M443" s="152"/>
      <c r="N443" s="147">
        <f t="shared" ref="N443:O443" si="1203">N147</f>
        <v>0</v>
      </c>
      <c r="O443" s="147">
        <f t="shared" si="1203"/>
        <v>0</v>
      </c>
      <c r="P443" s="152"/>
      <c r="Q443" s="147">
        <f t="shared" ref="Q443:R443" si="1204">Q147</f>
        <v>0</v>
      </c>
      <c r="R443" s="147">
        <f t="shared" si="1204"/>
        <v>0</v>
      </c>
      <c r="S443" s="152"/>
      <c r="T443" s="147">
        <f t="shared" ref="T443:U443" si="1205">T147</f>
        <v>0</v>
      </c>
      <c r="U443" s="147">
        <f t="shared" si="1205"/>
        <v>0</v>
      </c>
      <c r="V443" s="152"/>
      <c r="W443" s="147">
        <f t="shared" ref="W443:X443" si="1206">W147</f>
        <v>0</v>
      </c>
      <c r="X443" s="147">
        <f t="shared" si="1206"/>
        <v>0</v>
      </c>
      <c r="Y443" s="152"/>
      <c r="Z443" s="147">
        <f t="shared" ref="Z443:AA443" si="1207">Z147</f>
        <v>0</v>
      </c>
      <c r="AA443" s="147">
        <f t="shared" si="1207"/>
        <v>0</v>
      </c>
      <c r="AB443" s="152"/>
      <c r="AC443" s="148"/>
      <c r="AD443" s="148"/>
      <c r="AE443" s="147">
        <f t="shared" ref="AE443:AF443" si="1208">AE147</f>
        <v>0</v>
      </c>
      <c r="AF443" s="147">
        <f t="shared" si="1208"/>
        <v>0</v>
      </c>
      <c r="AG443" s="152"/>
      <c r="AH443" s="148"/>
      <c r="AI443" s="148"/>
      <c r="AJ443" s="147">
        <f t="shared" ref="AJ443:AK443" si="1209">AJ147</f>
        <v>0</v>
      </c>
      <c r="AK443" s="147">
        <f t="shared" si="1209"/>
        <v>0</v>
      </c>
      <c r="AL443" s="152"/>
      <c r="AM443" s="148"/>
      <c r="AN443" s="148"/>
      <c r="AO443" s="147">
        <f t="shared" ref="AO443:AP443" si="1210">AO147</f>
        <v>0</v>
      </c>
      <c r="AP443" s="147">
        <f t="shared" si="1210"/>
        <v>0</v>
      </c>
      <c r="AQ443" s="152"/>
      <c r="AR443" s="147">
        <f t="shared" ref="AR443:AS443" si="1211">AR147</f>
        <v>0</v>
      </c>
      <c r="AS443" s="147">
        <f t="shared" si="1211"/>
        <v>0</v>
      </c>
      <c r="AT443" s="152"/>
      <c r="AU443" s="148"/>
      <c r="AV443" s="148"/>
      <c r="AW443" s="147">
        <f t="shared" ref="AW443:AX443" si="1212">AW147</f>
        <v>0</v>
      </c>
      <c r="AX443" s="147">
        <f t="shared" si="1212"/>
        <v>0</v>
      </c>
      <c r="AY443" s="152"/>
      <c r="AZ443" s="373"/>
    </row>
    <row r="444" spans="1:53" ht="31.2">
      <c r="A444" s="387"/>
      <c r="B444" s="388"/>
      <c r="C444" s="389"/>
      <c r="D444" s="169" t="s">
        <v>43</v>
      </c>
      <c r="E444" s="147">
        <f t="shared" ref="E444" si="1213">E148</f>
        <v>0</v>
      </c>
      <c r="F444" s="147">
        <f t="shared" si="1013"/>
        <v>0</v>
      </c>
      <c r="G444" s="170"/>
      <c r="H444" s="147">
        <f t="shared" ref="H444:I444" si="1214">H148</f>
        <v>0</v>
      </c>
      <c r="I444" s="147">
        <f t="shared" si="1214"/>
        <v>0</v>
      </c>
      <c r="J444" s="170"/>
      <c r="K444" s="147">
        <f t="shared" ref="K444:L444" si="1215">K148</f>
        <v>0</v>
      </c>
      <c r="L444" s="147">
        <f t="shared" si="1215"/>
        <v>0</v>
      </c>
      <c r="M444" s="170"/>
      <c r="N444" s="147">
        <f t="shared" ref="N444:O444" si="1216">N148</f>
        <v>0</v>
      </c>
      <c r="O444" s="147">
        <f t="shared" si="1216"/>
        <v>0</v>
      </c>
      <c r="P444" s="170"/>
      <c r="Q444" s="147">
        <f t="shared" ref="Q444:R444" si="1217">Q148</f>
        <v>0</v>
      </c>
      <c r="R444" s="147">
        <f t="shared" si="1217"/>
        <v>0</v>
      </c>
      <c r="S444" s="170"/>
      <c r="T444" s="147">
        <f t="shared" ref="T444:U444" si="1218">T148</f>
        <v>0</v>
      </c>
      <c r="U444" s="147">
        <f t="shared" si="1218"/>
        <v>0</v>
      </c>
      <c r="V444" s="170"/>
      <c r="W444" s="147">
        <f t="shared" ref="W444:X444" si="1219">W148</f>
        <v>0</v>
      </c>
      <c r="X444" s="147">
        <f t="shared" si="1219"/>
        <v>0</v>
      </c>
      <c r="Y444" s="170"/>
      <c r="Z444" s="147">
        <f t="shared" ref="Z444:AA444" si="1220">Z148</f>
        <v>0</v>
      </c>
      <c r="AA444" s="147">
        <f t="shared" si="1220"/>
        <v>0</v>
      </c>
      <c r="AB444" s="170"/>
      <c r="AC444" s="148"/>
      <c r="AD444" s="148"/>
      <c r="AE444" s="147">
        <f t="shared" ref="AE444:AF444" si="1221">AE148</f>
        <v>0</v>
      </c>
      <c r="AF444" s="147">
        <f t="shared" si="1221"/>
        <v>0</v>
      </c>
      <c r="AG444" s="170"/>
      <c r="AH444" s="148"/>
      <c r="AI444" s="148"/>
      <c r="AJ444" s="147">
        <f t="shared" ref="AJ444:AK444" si="1222">AJ148</f>
        <v>0</v>
      </c>
      <c r="AK444" s="147">
        <f t="shared" si="1222"/>
        <v>0</v>
      </c>
      <c r="AL444" s="170"/>
      <c r="AM444" s="148"/>
      <c r="AN444" s="148"/>
      <c r="AO444" s="147">
        <f t="shared" ref="AO444:AP444" si="1223">AO148</f>
        <v>0</v>
      </c>
      <c r="AP444" s="147">
        <f t="shared" si="1223"/>
        <v>0</v>
      </c>
      <c r="AQ444" s="170"/>
      <c r="AR444" s="147">
        <f t="shared" ref="AR444:AS444" si="1224">AR148</f>
        <v>0</v>
      </c>
      <c r="AS444" s="147">
        <f t="shared" si="1224"/>
        <v>0</v>
      </c>
      <c r="AT444" s="170"/>
      <c r="AU444" s="148"/>
      <c r="AV444" s="148"/>
      <c r="AW444" s="147">
        <f t="shared" ref="AW444:AX444" si="1225">AW148</f>
        <v>0</v>
      </c>
      <c r="AX444" s="147">
        <f t="shared" si="1225"/>
        <v>0</v>
      </c>
      <c r="AY444" s="170"/>
      <c r="AZ444" s="374"/>
    </row>
    <row r="445" spans="1:53">
      <c r="A445" s="326"/>
      <c r="B445" s="326"/>
      <c r="C445" s="326"/>
      <c r="D445" s="199"/>
      <c r="E445" s="201"/>
      <c r="F445" s="201"/>
      <c r="G445" s="202"/>
      <c r="H445" s="183"/>
      <c r="I445" s="183"/>
      <c r="J445" s="202"/>
      <c r="K445" s="183"/>
      <c r="L445" s="183"/>
      <c r="M445" s="202"/>
      <c r="N445" s="183"/>
      <c r="O445" s="183"/>
      <c r="P445" s="202"/>
      <c r="Q445" s="183"/>
      <c r="R445" s="183"/>
      <c r="S445" s="202"/>
      <c r="T445" s="183"/>
      <c r="U445" s="183"/>
      <c r="V445" s="202"/>
      <c r="W445" s="183"/>
      <c r="X445" s="183"/>
      <c r="Y445" s="202"/>
      <c r="Z445" s="183"/>
      <c r="AA445" s="183"/>
      <c r="AB445" s="202"/>
      <c r="AC445" s="202"/>
      <c r="AD445" s="202"/>
      <c r="AE445" s="183"/>
      <c r="AF445" s="183"/>
      <c r="AG445" s="202"/>
      <c r="AH445" s="202"/>
      <c r="AI445" s="202"/>
      <c r="AJ445" s="183"/>
      <c r="AK445" s="183"/>
      <c r="AL445" s="202"/>
      <c r="AM445" s="202"/>
      <c r="AN445" s="202"/>
      <c r="AO445" s="183"/>
      <c r="AP445" s="202"/>
      <c r="AQ445" s="202"/>
      <c r="AR445" s="183"/>
      <c r="AS445" s="183"/>
      <c r="AT445" s="202"/>
      <c r="AU445" s="202"/>
      <c r="AV445" s="202"/>
      <c r="AW445" s="183"/>
      <c r="AX445" s="183"/>
      <c r="AY445" s="202"/>
      <c r="AZ445" s="199"/>
    </row>
    <row r="446" spans="1:53">
      <c r="A446" s="110"/>
      <c r="B446" s="220"/>
      <c r="C446" s="220"/>
      <c r="D446" s="220"/>
      <c r="E446" s="220"/>
      <c r="F446" s="220"/>
      <c r="G446" s="220"/>
      <c r="H446" s="220"/>
      <c r="I446" s="220"/>
      <c r="J446" s="220"/>
      <c r="K446" s="220"/>
      <c r="L446" s="220"/>
      <c r="M446" s="220"/>
      <c r="N446" s="220"/>
      <c r="O446" s="220"/>
      <c r="P446" s="220"/>
      <c r="Q446" s="220"/>
      <c r="R446" s="220"/>
      <c r="S446" s="220"/>
      <c r="T446" s="220"/>
      <c r="U446" s="220"/>
      <c r="V446" s="220"/>
      <c r="W446" s="220"/>
      <c r="X446" s="220"/>
      <c r="Y446" s="220"/>
      <c r="Z446" s="220"/>
      <c r="AA446" s="220"/>
      <c r="AB446" s="220"/>
      <c r="AC446" s="220"/>
      <c r="AD446" s="220"/>
      <c r="AE446" s="220"/>
      <c r="AF446" s="220"/>
      <c r="AG446" s="220"/>
      <c r="AH446" s="220"/>
      <c r="AI446" s="220"/>
      <c r="AJ446" s="220"/>
      <c r="AK446" s="220"/>
      <c r="AL446" s="220"/>
      <c r="AM446" s="220"/>
      <c r="AN446" s="220"/>
      <c r="AO446" s="220"/>
      <c r="AP446" s="220"/>
      <c r="AQ446" s="220"/>
      <c r="AR446" s="220"/>
      <c r="AS446" s="220"/>
      <c r="AT446" s="220"/>
      <c r="AU446" s="220"/>
      <c r="AV446" s="220"/>
      <c r="AW446" s="220"/>
      <c r="AX446" s="220"/>
      <c r="AY446" s="220"/>
      <c r="AZ446" s="220"/>
    </row>
    <row r="447" spans="1:53" ht="12.75" customHeight="1">
      <c r="A447" s="110"/>
      <c r="B447" s="220"/>
      <c r="C447" s="220"/>
      <c r="D447" s="220"/>
      <c r="E447" s="220"/>
      <c r="F447" s="220"/>
      <c r="G447" s="220"/>
      <c r="H447" s="220"/>
      <c r="I447" s="220"/>
      <c r="J447" s="220"/>
      <c r="K447" s="220"/>
      <c r="L447" s="220"/>
      <c r="M447" s="220"/>
      <c r="N447" s="220"/>
      <c r="O447" s="220"/>
      <c r="P447" s="220"/>
      <c r="Q447" s="220"/>
      <c r="R447" s="220"/>
      <c r="S447" s="220"/>
      <c r="T447" s="220"/>
      <c r="U447" s="220"/>
      <c r="V447" s="220"/>
      <c r="W447" s="220"/>
      <c r="X447" s="220"/>
      <c r="Y447" s="220"/>
      <c r="Z447" s="220"/>
      <c r="AA447" s="220"/>
      <c r="AB447" s="220"/>
      <c r="AC447" s="220"/>
      <c r="AD447" s="220"/>
      <c r="AE447" s="220"/>
      <c r="AF447" s="220"/>
      <c r="AG447" s="220"/>
      <c r="AH447" s="220"/>
      <c r="AI447" s="220"/>
      <c r="AJ447" s="220"/>
      <c r="AK447" s="220"/>
      <c r="AL447" s="220"/>
      <c r="AM447" s="220"/>
      <c r="AN447" s="220"/>
      <c r="AO447" s="220"/>
      <c r="AP447" s="220"/>
      <c r="AQ447" s="220"/>
      <c r="AR447" s="220"/>
      <c r="AS447" s="220"/>
      <c r="AT447" s="220"/>
      <c r="AU447" s="220"/>
      <c r="AV447" s="220"/>
      <c r="AW447" s="220"/>
      <c r="AX447" s="220"/>
      <c r="AY447" s="220"/>
      <c r="AZ447" s="220"/>
    </row>
    <row r="448" spans="1:53" ht="32.25" customHeight="1">
      <c r="A448" s="414" t="s">
        <v>426</v>
      </c>
      <c r="B448" s="414"/>
      <c r="C448" s="414"/>
      <c r="D448" s="414"/>
      <c r="E448" s="414"/>
      <c r="F448" s="414"/>
      <c r="G448" s="414"/>
      <c r="H448" s="414"/>
      <c r="I448" s="414"/>
      <c r="J448" s="414"/>
      <c r="K448" s="414"/>
      <c r="L448" s="414"/>
      <c r="M448" s="414"/>
      <c r="N448" s="414"/>
      <c r="O448" s="414"/>
      <c r="P448" s="414"/>
      <c r="Q448" s="414"/>
      <c r="R448" s="414"/>
      <c r="S448" s="414"/>
      <c r="T448" s="414"/>
      <c r="U448" s="414"/>
      <c r="V448" s="414"/>
      <c r="W448" s="414"/>
      <c r="X448" s="414"/>
      <c r="Y448" s="414"/>
      <c r="Z448" s="414"/>
      <c r="AA448" s="414"/>
      <c r="AB448" s="414"/>
      <c r="AC448" s="414"/>
      <c r="AD448" s="414"/>
      <c r="AE448" s="414"/>
      <c r="AF448" s="414"/>
      <c r="AG448" s="414"/>
      <c r="AH448" s="414"/>
      <c r="AI448" s="414"/>
      <c r="AJ448" s="414"/>
      <c r="AK448" s="414"/>
      <c r="AL448" s="414"/>
      <c r="AM448" s="414"/>
      <c r="AN448" s="414"/>
      <c r="AO448" s="414"/>
      <c r="AP448" s="414"/>
      <c r="AQ448" s="414"/>
      <c r="AR448" s="414"/>
      <c r="AS448" s="414"/>
      <c r="AT448" s="414"/>
      <c r="AU448" s="414"/>
      <c r="AV448" s="414"/>
      <c r="AW448" s="414"/>
      <c r="AX448" s="414"/>
      <c r="AY448" s="414"/>
    </row>
    <row r="449" spans="1:53" ht="28.2">
      <c r="A449" s="325"/>
      <c r="B449" s="325"/>
      <c r="C449" s="325"/>
      <c r="D449" s="325"/>
      <c r="E449" s="325"/>
      <c r="F449" s="325"/>
      <c r="G449" s="325"/>
      <c r="H449" s="325"/>
      <c r="I449" s="325"/>
      <c r="J449" s="325"/>
      <c r="K449" s="325"/>
      <c r="L449" s="325"/>
      <c r="M449" s="325"/>
      <c r="N449" s="325"/>
      <c r="O449" s="325"/>
      <c r="P449" s="325"/>
      <c r="Q449" s="325"/>
      <c r="R449" s="325"/>
      <c r="S449" s="325"/>
      <c r="T449" s="325"/>
      <c r="U449" s="325"/>
      <c r="V449" s="325"/>
      <c r="W449" s="325"/>
      <c r="X449" s="325"/>
      <c r="Y449" s="325"/>
      <c r="Z449" s="325"/>
      <c r="AA449" s="325"/>
      <c r="AB449" s="325"/>
      <c r="AC449" s="325"/>
      <c r="AD449" s="325"/>
      <c r="AE449" s="325"/>
      <c r="AF449" s="325"/>
      <c r="AG449" s="325"/>
      <c r="AH449" s="325"/>
      <c r="AI449" s="325"/>
      <c r="AJ449" s="325"/>
      <c r="AK449" s="325"/>
      <c r="AL449" s="325"/>
      <c r="AM449" s="325"/>
      <c r="AN449" s="325"/>
      <c r="AO449" s="325"/>
      <c r="AP449" s="325"/>
      <c r="AQ449" s="325"/>
      <c r="AR449" s="325"/>
      <c r="AS449" s="325"/>
      <c r="AT449" s="325"/>
      <c r="AU449" s="325"/>
      <c r="AV449" s="325"/>
      <c r="AW449" s="325"/>
      <c r="AX449" s="325"/>
      <c r="AY449" s="325"/>
    </row>
    <row r="450" spans="1:53" ht="28.2">
      <c r="A450" s="265" t="s">
        <v>406</v>
      </c>
      <c r="B450" s="265"/>
      <c r="C450" s="265"/>
      <c r="D450" s="265"/>
      <c r="E450" s="266"/>
      <c r="F450" s="266"/>
      <c r="G450" s="266"/>
      <c r="H450" s="266"/>
      <c r="I450" s="266"/>
      <c r="J450" s="266"/>
      <c r="K450" s="266"/>
      <c r="L450" s="266"/>
      <c r="M450" s="266"/>
      <c r="N450" s="266"/>
      <c r="O450" s="266"/>
      <c r="P450" s="266"/>
      <c r="Q450" s="266"/>
      <c r="R450" s="266"/>
      <c r="S450" s="266"/>
      <c r="T450" s="266"/>
      <c r="U450" s="266"/>
      <c r="V450" s="266"/>
      <c r="W450" s="266"/>
      <c r="X450" s="266"/>
      <c r="Y450" s="266"/>
      <c r="Z450" s="266"/>
      <c r="AA450" s="266"/>
      <c r="AB450" s="266"/>
      <c r="AC450" s="266"/>
      <c r="AD450" s="266"/>
      <c r="AE450" s="266"/>
      <c r="AF450" s="266"/>
      <c r="AG450" s="266"/>
      <c r="AH450" s="266"/>
      <c r="AI450" s="266"/>
      <c r="AJ450" s="266"/>
      <c r="AK450" s="266"/>
      <c r="AL450" s="266"/>
      <c r="AM450" s="266"/>
      <c r="AN450" s="266"/>
      <c r="AO450" s="266"/>
      <c r="AP450" s="266"/>
      <c r="AQ450" s="266"/>
      <c r="AR450" s="266"/>
      <c r="AS450" s="266"/>
      <c r="AT450" s="266"/>
      <c r="AU450" s="266"/>
      <c r="AV450" s="266"/>
      <c r="AW450" s="266"/>
      <c r="AX450" s="266"/>
      <c r="AY450" s="266"/>
      <c r="AZ450" s="120"/>
    </row>
    <row r="451" spans="1:53" ht="28.2">
      <c r="A451" s="267"/>
      <c r="B451" s="268" t="s">
        <v>383</v>
      </c>
      <c r="C451" s="268"/>
      <c r="D451" s="269"/>
      <c r="E451" s="270"/>
      <c r="F451" s="270"/>
      <c r="G451" s="270"/>
      <c r="H451" s="268"/>
      <c r="I451" s="268"/>
      <c r="J451" s="268"/>
      <c r="K451" s="268"/>
      <c r="L451" s="268"/>
      <c r="M451" s="268"/>
      <c r="N451" s="268"/>
      <c r="O451" s="268"/>
      <c r="P451" s="268"/>
      <c r="Q451" s="268"/>
      <c r="R451" s="268"/>
      <c r="S451" s="268"/>
      <c r="T451" s="271"/>
      <c r="U451" s="271"/>
      <c r="V451" s="271"/>
      <c r="W451" s="271"/>
      <c r="X451" s="271"/>
      <c r="Y451" s="271"/>
      <c r="Z451" s="271"/>
      <c r="AA451" s="271"/>
      <c r="AB451" s="271"/>
      <c r="AC451" s="271"/>
      <c r="AD451" s="271"/>
      <c r="AE451" s="271"/>
      <c r="AF451" s="271"/>
      <c r="AG451" s="271"/>
      <c r="AH451" s="271"/>
      <c r="AI451" s="271"/>
      <c r="AJ451" s="271"/>
      <c r="AK451" s="271"/>
      <c r="AL451" s="271"/>
      <c r="AM451" s="271"/>
      <c r="AN451" s="271"/>
      <c r="AO451" s="268"/>
      <c r="AP451" s="268"/>
      <c r="AQ451" s="268"/>
      <c r="AR451" s="268"/>
      <c r="AS451" s="268"/>
      <c r="AT451" s="271"/>
      <c r="AU451" s="271"/>
      <c r="AV451" s="271"/>
      <c r="AW451" s="271"/>
      <c r="AX451" s="271"/>
      <c r="AY451" s="272"/>
    </row>
    <row r="452" spans="1:53" ht="28.2">
      <c r="A452" s="267"/>
      <c r="B452" s="268"/>
      <c r="C452" s="268"/>
      <c r="D452" s="269"/>
      <c r="E452" s="270"/>
      <c r="F452" s="270"/>
      <c r="G452" s="270"/>
      <c r="H452" s="268"/>
      <c r="I452" s="268"/>
      <c r="J452" s="268"/>
      <c r="K452" s="268"/>
      <c r="L452" s="268"/>
      <c r="M452" s="268"/>
      <c r="N452" s="268"/>
      <c r="O452" s="268"/>
      <c r="P452" s="268"/>
      <c r="Q452" s="268"/>
      <c r="R452" s="268"/>
      <c r="S452" s="268"/>
      <c r="T452" s="271"/>
      <c r="U452" s="271"/>
      <c r="V452" s="271"/>
      <c r="W452" s="271"/>
      <c r="X452" s="271"/>
      <c r="Y452" s="271"/>
      <c r="Z452" s="271"/>
      <c r="AA452" s="271"/>
      <c r="AB452" s="271"/>
      <c r="AC452" s="271"/>
      <c r="AD452" s="271"/>
      <c r="AE452" s="271"/>
      <c r="AF452" s="271"/>
      <c r="AG452" s="271"/>
      <c r="AH452" s="271"/>
      <c r="AI452" s="271"/>
      <c r="AJ452" s="271"/>
      <c r="AK452" s="271"/>
      <c r="AL452" s="271"/>
      <c r="AM452" s="271"/>
      <c r="AN452" s="271"/>
      <c r="AO452" s="268"/>
      <c r="AP452" s="268"/>
      <c r="AQ452" s="268"/>
      <c r="AR452" s="268"/>
      <c r="AS452" s="268"/>
      <c r="AT452" s="271"/>
      <c r="AU452" s="271"/>
      <c r="AV452" s="271"/>
      <c r="AW452" s="271"/>
      <c r="AX452" s="271"/>
      <c r="AY452" s="272"/>
    </row>
    <row r="453" spans="1:53" ht="28.2">
      <c r="A453" s="267"/>
      <c r="B453" s="268" t="s">
        <v>290</v>
      </c>
      <c r="C453" s="268"/>
      <c r="D453" s="269"/>
      <c r="E453" s="270"/>
      <c r="F453" s="270"/>
      <c r="G453" s="270"/>
      <c r="H453" s="268"/>
      <c r="I453" s="268"/>
      <c r="J453" s="268"/>
      <c r="K453" s="268"/>
      <c r="L453" s="268"/>
      <c r="M453" s="268"/>
      <c r="N453" s="268"/>
      <c r="O453" s="268"/>
      <c r="P453" s="268"/>
      <c r="Q453" s="268"/>
      <c r="R453" s="268"/>
      <c r="S453" s="268"/>
      <c r="T453" s="271"/>
      <c r="U453" s="271"/>
      <c r="V453" s="271"/>
      <c r="W453" s="271"/>
      <c r="X453" s="271"/>
      <c r="Y453" s="271"/>
      <c r="Z453" s="271"/>
      <c r="AA453" s="271"/>
      <c r="AB453" s="271"/>
      <c r="AC453" s="271"/>
      <c r="AD453" s="271"/>
      <c r="AE453" s="271"/>
      <c r="AF453" s="271"/>
      <c r="AG453" s="271"/>
      <c r="AH453" s="271"/>
      <c r="AI453" s="271"/>
      <c r="AJ453" s="271"/>
      <c r="AK453" s="271"/>
      <c r="AL453" s="271"/>
      <c r="AM453" s="271"/>
      <c r="AN453" s="271"/>
      <c r="AO453" s="268"/>
      <c r="AP453" s="268"/>
      <c r="AQ453" s="268"/>
      <c r="AR453" s="268"/>
      <c r="AS453" s="268"/>
      <c r="AT453" s="271"/>
      <c r="AU453" s="271"/>
      <c r="AV453" s="271"/>
      <c r="AW453" s="271"/>
      <c r="AX453" s="271"/>
      <c r="AY453" s="272"/>
    </row>
    <row r="454" spans="1:53" ht="11.25" customHeight="1">
      <c r="A454" s="267"/>
      <c r="B454" s="268"/>
      <c r="C454" s="268"/>
      <c r="D454" s="269"/>
      <c r="E454" s="270"/>
      <c r="F454" s="270"/>
      <c r="G454" s="270"/>
      <c r="H454" s="268"/>
      <c r="I454" s="268"/>
      <c r="J454" s="268"/>
      <c r="K454" s="268"/>
      <c r="L454" s="268"/>
      <c r="M454" s="268"/>
      <c r="N454" s="268"/>
      <c r="O454" s="268"/>
      <c r="P454" s="268"/>
      <c r="Q454" s="268"/>
      <c r="R454" s="268"/>
      <c r="S454" s="268"/>
      <c r="T454" s="271"/>
      <c r="U454" s="271"/>
      <c r="V454" s="271"/>
      <c r="W454" s="271"/>
      <c r="X454" s="271"/>
      <c r="Y454" s="271"/>
      <c r="Z454" s="271"/>
      <c r="AA454" s="271"/>
      <c r="AB454" s="271"/>
      <c r="AC454" s="271"/>
      <c r="AD454" s="271"/>
      <c r="AE454" s="271"/>
      <c r="AF454" s="271"/>
      <c r="AG454" s="271"/>
      <c r="AH454" s="271"/>
      <c r="AI454" s="271"/>
      <c r="AJ454" s="271"/>
      <c r="AK454" s="271"/>
      <c r="AL454" s="271"/>
      <c r="AM454" s="271"/>
      <c r="AN454" s="271"/>
      <c r="AO454" s="268"/>
      <c r="AP454" s="268"/>
      <c r="AQ454" s="268"/>
      <c r="AR454" s="268"/>
      <c r="AS454" s="268"/>
      <c r="AT454" s="271"/>
      <c r="AU454" s="271"/>
      <c r="AV454" s="271"/>
      <c r="AW454" s="271"/>
      <c r="AX454" s="271"/>
      <c r="AY454" s="272"/>
    </row>
    <row r="455" spans="1:53" ht="30.75" customHeight="1">
      <c r="A455" s="414" t="s">
        <v>459</v>
      </c>
      <c r="B455" s="414"/>
      <c r="C455" s="414"/>
      <c r="D455" s="415"/>
      <c r="E455" s="415"/>
      <c r="F455" s="415"/>
      <c r="G455" s="415"/>
      <c r="H455" s="415"/>
      <c r="I455" s="415"/>
      <c r="J455" s="415"/>
      <c r="K455" s="415"/>
      <c r="L455" s="415"/>
      <c r="M455" s="415"/>
      <c r="N455" s="415"/>
      <c r="O455" s="415"/>
      <c r="P455" s="415"/>
      <c r="Q455" s="415"/>
      <c r="R455" s="415"/>
      <c r="S455" s="415"/>
      <c r="T455" s="415"/>
      <c r="U455" s="415"/>
      <c r="V455" s="325"/>
      <c r="W455" s="325"/>
      <c r="X455" s="325"/>
      <c r="Y455" s="325"/>
      <c r="Z455" s="325"/>
      <c r="AA455" s="325"/>
      <c r="AB455" s="325"/>
      <c r="AC455" s="325"/>
      <c r="AD455" s="325"/>
      <c r="AE455" s="325"/>
      <c r="AF455" s="325"/>
      <c r="AG455" s="325"/>
      <c r="AH455" s="325"/>
      <c r="AI455" s="325"/>
      <c r="AJ455" s="325"/>
      <c r="AK455" s="325"/>
      <c r="AL455" s="325"/>
      <c r="AM455" s="325"/>
      <c r="AN455" s="325"/>
      <c r="AO455" s="325"/>
      <c r="AP455" s="325"/>
      <c r="AQ455" s="325"/>
      <c r="AR455" s="325"/>
      <c r="AS455" s="325"/>
      <c r="AT455" s="325"/>
      <c r="AU455" s="325"/>
      <c r="AV455" s="325"/>
      <c r="AW455" s="325"/>
      <c r="AX455" s="325"/>
      <c r="AY455" s="325"/>
    </row>
    <row r="458" spans="1:53">
      <c r="A458" s="190"/>
      <c r="B458" s="123"/>
      <c r="C458" s="123"/>
      <c r="D458" s="126"/>
      <c r="E458" s="127"/>
      <c r="F458" s="127"/>
      <c r="G458" s="127"/>
      <c r="H458" s="123"/>
      <c r="I458" s="123"/>
      <c r="J458" s="123"/>
      <c r="K458" s="123"/>
      <c r="L458" s="123"/>
      <c r="M458" s="123"/>
      <c r="N458" s="123"/>
      <c r="O458" s="123"/>
      <c r="P458" s="123"/>
      <c r="Q458" s="123"/>
      <c r="R458" s="123"/>
      <c r="S458" s="123"/>
      <c r="T458" s="124"/>
      <c r="U458" s="124"/>
      <c r="V458" s="124"/>
      <c r="W458" s="124"/>
      <c r="X458" s="124"/>
      <c r="Y458" s="124"/>
      <c r="Z458" s="124"/>
      <c r="AA458" s="124"/>
      <c r="AB458" s="124"/>
      <c r="AC458" s="124"/>
      <c r="AD458" s="124"/>
      <c r="AE458" s="124"/>
      <c r="AF458" s="124"/>
      <c r="AG458" s="124"/>
      <c r="AH458" s="124"/>
      <c r="AI458" s="124"/>
      <c r="AJ458" s="124"/>
      <c r="AK458" s="124"/>
      <c r="AL458" s="124"/>
      <c r="AM458" s="124"/>
      <c r="AN458" s="124"/>
      <c r="AO458" s="123"/>
      <c r="AP458" s="123"/>
      <c r="AQ458" s="123"/>
      <c r="AR458" s="124"/>
      <c r="AS458" s="124"/>
      <c r="AT458" s="124"/>
      <c r="AU458" s="124"/>
      <c r="AV458" s="124"/>
      <c r="AW458" s="128"/>
      <c r="AX458" s="104"/>
      <c r="AY458" s="104"/>
    </row>
    <row r="459" spans="1:53">
      <c r="A459" s="113"/>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c r="AR459" s="114"/>
      <c r="AS459" s="114"/>
      <c r="AT459" s="114"/>
      <c r="AU459" s="114"/>
      <c r="AV459" s="114"/>
      <c r="AW459" s="104"/>
      <c r="AX459" s="104"/>
      <c r="AY459" s="104"/>
    </row>
    <row r="460" spans="1:53">
      <c r="A460" s="113"/>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c r="AR460" s="114"/>
      <c r="AS460" s="114"/>
      <c r="AT460" s="114"/>
      <c r="AU460" s="114"/>
      <c r="AV460" s="114"/>
      <c r="AW460" s="104"/>
      <c r="AX460" s="104"/>
      <c r="AY460" s="104"/>
    </row>
    <row r="461" spans="1:53" ht="12.75" customHeight="1">
      <c r="A461" s="113"/>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c r="AR461" s="114"/>
      <c r="AS461" s="114"/>
      <c r="AT461" s="114"/>
      <c r="AU461" s="114"/>
      <c r="AV461" s="114"/>
      <c r="AW461" s="104"/>
      <c r="AX461" s="104"/>
      <c r="AY461" s="104"/>
    </row>
    <row r="462" spans="1:53">
      <c r="A462" s="113"/>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c r="AR462" s="114"/>
      <c r="AS462" s="114"/>
      <c r="AT462" s="114"/>
      <c r="AU462" s="114"/>
      <c r="AV462" s="114"/>
      <c r="AW462" s="104"/>
      <c r="AX462" s="104"/>
      <c r="AY462" s="104"/>
    </row>
    <row r="463" spans="1:53">
      <c r="A463" s="115"/>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c r="AR463" s="114"/>
      <c r="AS463" s="114"/>
      <c r="AT463" s="114"/>
      <c r="AU463" s="114"/>
      <c r="AV463" s="114"/>
      <c r="AW463" s="104"/>
      <c r="AX463" s="104"/>
      <c r="AY463" s="104"/>
    </row>
    <row r="464" spans="1:53" s="112" customFormat="1">
      <c r="A464" s="113"/>
      <c r="D464" s="116"/>
      <c r="E464" s="117"/>
      <c r="F464" s="117"/>
      <c r="G464" s="117"/>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c r="AR464" s="114"/>
      <c r="AS464" s="114"/>
      <c r="AT464" s="114"/>
      <c r="AU464" s="114"/>
      <c r="AV464" s="114"/>
      <c r="AW464" s="104"/>
      <c r="AX464" s="104"/>
      <c r="AY464" s="104"/>
      <c r="AZ464" s="104"/>
      <c r="BA464" s="215"/>
    </row>
    <row r="465" spans="1:53" s="112" customFormat="1">
      <c r="A465" s="113"/>
      <c r="D465" s="116"/>
      <c r="E465" s="117"/>
      <c r="F465" s="117"/>
      <c r="G465" s="117"/>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c r="AR465" s="114"/>
      <c r="AS465" s="114"/>
      <c r="AT465" s="114"/>
      <c r="AU465" s="114"/>
      <c r="AV465" s="114"/>
      <c r="AW465" s="104"/>
      <c r="AX465" s="104"/>
      <c r="AY465" s="104"/>
      <c r="AZ465" s="104"/>
      <c r="BA465" s="215"/>
    </row>
    <row r="466" spans="1:53" s="112" customFormat="1">
      <c r="A466" s="113"/>
      <c r="D466" s="116"/>
      <c r="E466" s="117"/>
      <c r="F466" s="117"/>
      <c r="G466" s="117"/>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c r="AR466" s="114"/>
      <c r="AS466" s="114"/>
      <c r="AT466" s="114"/>
      <c r="AU466" s="114"/>
      <c r="AV466" s="114"/>
      <c r="AW466" s="104"/>
      <c r="AX466" s="104"/>
      <c r="AY466" s="104"/>
      <c r="AZ466" s="104"/>
      <c r="BA466" s="215"/>
    </row>
    <row r="467" spans="1:53" s="112" customFormat="1">
      <c r="A467" s="113"/>
      <c r="D467" s="116"/>
      <c r="E467" s="117"/>
      <c r="F467" s="117"/>
      <c r="G467" s="117"/>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c r="AR467" s="114"/>
      <c r="AS467" s="114"/>
      <c r="AT467" s="114"/>
      <c r="AU467" s="114"/>
      <c r="AV467" s="114"/>
      <c r="AW467" s="104"/>
      <c r="AX467" s="104"/>
      <c r="AY467" s="104"/>
      <c r="AZ467" s="104"/>
      <c r="BA467" s="215"/>
    </row>
    <row r="468" spans="1:53">
      <c r="A468" s="113"/>
    </row>
    <row r="469" spans="1:53">
      <c r="A469" s="115"/>
    </row>
    <row r="470" spans="1:53">
      <c r="A470" s="113"/>
      <c r="T470" s="118"/>
      <c r="U470" s="118"/>
      <c r="V470" s="118"/>
      <c r="W470" s="118"/>
      <c r="X470" s="118"/>
      <c r="Y470" s="118"/>
      <c r="Z470" s="118"/>
      <c r="AA470" s="118"/>
      <c r="AB470" s="118"/>
      <c r="AC470" s="118"/>
      <c r="AD470" s="118"/>
      <c r="AE470" s="118"/>
      <c r="AF470" s="118"/>
      <c r="AG470" s="118"/>
      <c r="AH470" s="118"/>
      <c r="AI470" s="118"/>
      <c r="AJ470" s="118"/>
      <c r="AK470" s="118"/>
      <c r="AL470" s="118"/>
      <c r="AM470" s="118"/>
      <c r="AN470" s="118"/>
      <c r="AR470" s="118"/>
      <c r="AS470" s="118"/>
      <c r="AT470" s="118"/>
      <c r="AU470" s="118"/>
      <c r="AV470" s="118"/>
    </row>
    <row r="471" spans="1:53">
      <c r="A471" s="113"/>
      <c r="T471" s="118"/>
      <c r="U471" s="118"/>
      <c r="V471" s="118"/>
      <c r="W471" s="118"/>
      <c r="X471" s="118"/>
      <c r="Y471" s="118"/>
      <c r="Z471" s="118"/>
      <c r="AA471" s="118"/>
      <c r="AB471" s="118"/>
      <c r="AC471" s="118"/>
      <c r="AD471" s="118"/>
      <c r="AE471" s="118"/>
      <c r="AF471" s="118"/>
      <c r="AG471" s="118"/>
      <c r="AH471" s="118"/>
      <c r="AI471" s="118"/>
      <c r="AJ471" s="118"/>
      <c r="AK471" s="118"/>
      <c r="AL471" s="118"/>
      <c r="AM471" s="118"/>
      <c r="AN471" s="118"/>
      <c r="AR471" s="118"/>
      <c r="AS471" s="118"/>
      <c r="AT471" s="118"/>
      <c r="AU471" s="118"/>
      <c r="AV471" s="118"/>
    </row>
    <row r="472" spans="1:53">
      <c r="A472" s="113"/>
      <c r="T472" s="118"/>
      <c r="U472" s="118"/>
      <c r="V472" s="118"/>
      <c r="W472" s="118"/>
      <c r="X472" s="118"/>
      <c r="Y472" s="118"/>
      <c r="Z472" s="118"/>
      <c r="AA472" s="118"/>
      <c r="AB472" s="118"/>
      <c r="AC472" s="118"/>
      <c r="AD472" s="118"/>
      <c r="AE472" s="118"/>
      <c r="AF472" s="118"/>
      <c r="AG472" s="118"/>
      <c r="AH472" s="118"/>
      <c r="AI472" s="118"/>
      <c r="AJ472" s="118"/>
      <c r="AK472" s="118"/>
      <c r="AL472" s="118"/>
      <c r="AM472" s="118"/>
      <c r="AN472" s="118"/>
      <c r="AR472" s="118"/>
      <c r="AS472" s="118"/>
      <c r="AT472" s="118"/>
      <c r="AU472" s="118"/>
      <c r="AV472" s="118"/>
    </row>
    <row r="473" spans="1:53" s="112" customFormat="1" ht="49.5" customHeight="1">
      <c r="A473" s="113"/>
      <c r="D473" s="116"/>
      <c r="E473" s="117"/>
      <c r="F473" s="117"/>
      <c r="G473" s="117"/>
      <c r="T473" s="118"/>
      <c r="U473" s="118"/>
      <c r="V473" s="118"/>
      <c r="W473" s="118"/>
      <c r="X473" s="118"/>
      <c r="Y473" s="118"/>
      <c r="Z473" s="118"/>
      <c r="AA473" s="118"/>
      <c r="AB473" s="118"/>
      <c r="AC473" s="118"/>
      <c r="AD473" s="118"/>
      <c r="AE473" s="118"/>
      <c r="AF473" s="118"/>
      <c r="AG473" s="118"/>
      <c r="AH473" s="118"/>
      <c r="AI473" s="118"/>
      <c r="AJ473" s="118"/>
      <c r="AK473" s="118"/>
      <c r="AL473" s="118"/>
      <c r="AM473" s="118"/>
      <c r="AN473" s="118"/>
      <c r="AR473" s="118"/>
      <c r="AS473" s="118"/>
      <c r="AT473" s="118"/>
      <c r="AU473" s="118"/>
      <c r="AV473" s="118"/>
      <c r="AZ473" s="104"/>
      <c r="BA473" s="215"/>
    </row>
    <row r="474" spans="1:53">
      <c r="A474" s="113"/>
    </row>
  </sheetData>
  <mergeCells count="253">
    <mergeCell ref="A336:A342"/>
    <mergeCell ref="B336:B342"/>
    <mergeCell ref="C336:C342"/>
    <mergeCell ref="A364:C370"/>
    <mergeCell ref="AZ364:AZ370"/>
    <mergeCell ref="A343:A349"/>
    <mergeCell ref="B343:B349"/>
    <mergeCell ref="C343:C349"/>
    <mergeCell ref="AZ343:AZ349"/>
    <mergeCell ref="A350:A356"/>
    <mergeCell ref="B350:B356"/>
    <mergeCell ref="C350:C356"/>
    <mergeCell ref="AZ350:AZ356"/>
    <mergeCell ref="A357:A363"/>
    <mergeCell ref="B357:B363"/>
    <mergeCell ref="C357:C363"/>
    <mergeCell ref="AZ357:AZ363"/>
    <mergeCell ref="AZ315:AZ321"/>
    <mergeCell ref="A322:A328"/>
    <mergeCell ref="B322:B328"/>
    <mergeCell ref="C322:C328"/>
    <mergeCell ref="AZ322:AZ328"/>
    <mergeCell ref="A329:A335"/>
    <mergeCell ref="B329:B335"/>
    <mergeCell ref="C329:C335"/>
    <mergeCell ref="AZ329:AZ335"/>
    <mergeCell ref="A118:A124"/>
    <mergeCell ref="B118:B124"/>
    <mergeCell ref="C118:C124"/>
    <mergeCell ref="AZ118:AZ124"/>
    <mergeCell ref="A294:A300"/>
    <mergeCell ref="B294:B300"/>
    <mergeCell ref="C294:C300"/>
    <mergeCell ref="AZ294:AZ300"/>
    <mergeCell ref="AZ69:AZ75"/>
    <mergeCell ref="A76:A82"/>
    <mergeCell ref="B76:B82"/>
    <mergeCell ref="C76:C82"/>
    <mergeCell ref="AZ76:AZ82"/>
    <mergeCell ref="A83:A89"/>
    <mergeCell ref="B83:B89"/>
    <mergeCell ref="C83:C89"/>
    <mergeCell ref="AZ83:AZ89"/>
    <mergeCell ref="A217:A223"/>
    <mergeCell ref="B217:B223"/>
    <mergeCell ref="C217:C223"/>
    <mergeCell ref="AZ217:AZ223"/>
    <mergeCell ref="A224:A230"/>
    <mergeCell ref="B224:B230"/>
    <mergeCell ref="C224:C230"/>
    <mergeCell ref="AZ27:AZ33"/>
    <mergeCell ref="C27:C33"/>
    <mergeCell ref="B27:B33"/>
    <mergeCell ref="A27:A33"/>
    <mergeCell ref="A266:A272"/>
    <mergeCell ref="B266:B272"/>
    <mergeCell ref="C266:C272"/>
    <mergeCell ref="AZ266:AZ272"/>
    <mergeCell ref="A164:A170"/>
    <mergeCell ref="B164:B170"/>
    <mergeCell ref="C164:C170"/>
    <mergeCell ref="AZ164:AZ170"/>
    <mergeCell ref="A171:A177"/>
    <mergeCell ref="B171:B177"/>
    <mergeCell ref="C171:C177"/>
    <mergeCell ref="AZ171:AZ177"/>
    <mergeCell ref="A238:A244"/>
    <mergeCell ref="B238:B244"/>
    <mergeCell ref="C238:C244"/>
    <mergeCell ref="AZ238:AZ244"/>
    <mergeCell ref="A62:A68"/>
    <mergeCell ref="B62:B68"/>
    <mergeCell ref="C62:C68"/>
    <mergeCell ref="AZ62:AZ68"/>
    <mergeCell ref="A2:AZ2"/>
    <mergeCell ref="A3:AZ3"/>
    <mergeCell ref="A4:AZ4"/>
    <mergeCell ref="A5:AO5"/>
    <mergeCell ref="A6:A8"/>
    <mergeCell ref="B6:B8"/>
    <mergeCell ref="C6:C8"/>
    <mergeCell ref="D6:D8"/>
    <mergeCell ref="E6:G6"/>
    <mergeCell ref="H6:AY6"/>
    <mergeCell ref="AW7:AY7"/>
    <mergeCell ref="AZ6:AZ8"/>
    <mergeCell ref="E7:E8"/>
    <mergeCell ref="F7:F8"/>
    <mergeCell ref="G7:G8"/>
    <mergeCell ref="H7:J7"/>
    <mergeCell ref="T7:V7"/>
    <mergeCell ref="W7:Y7"/>
    <mergeCell ref="K7:M7"/>
    <mergeCell ref="N7:P7"/>
    <mergeCell ref="Q7:S7"/>
    <mergeCell ref="Z7:AD7"/>
    <mergeCell ref="AE7:AI7"/>
    <mergeCell ref="AJ7:AN7"/>
    <mergeCell ref="AO7:AQ7"/>
    <mergeCell ref="AR7:AV7"/>
    <mergeCell ref="A18:AZ18"/>
    <mergeCell ref="A20:A26"/>
    <mergeCell ref="B20:B26"/>
    <mergeCell ref="C20:C26"/>
    <mergeCell ref="AZ20:AZ26"/>
    <mergeCell ref="A17:AZ17"/>
    <mergeCell ref="A10:C16"/>
    <mergeCell ref="AZ10:AZ16"/>
    <mergeCell ref="A19:AZ19"/>
    <mergeCell ref="AZ224:AZ230"/>
    <mergeCell ref="A149:AZ149"/>
    <mergeCell ref="B157:B163"/>
    <mergeCell ref="C157:C163"/>
    <mergeCell ref="AZ157:AZ163"/>
    <mergeCell ref="A208:C214"/>
    <mergeCell ref="A215:AZ215"/>
    <mergeCell ref="A216:AZ216"/>
    <mergeCell ref="AZ208:AZ214"/>
    <mergeCell ref="A150:A156"/>
    <mergeCell ref="A194:A200"/>
    <mergeCell ref="B194:B200"/>
    <mergeCell ref="C194:C200"/>
    <mergeCell ref="AZ194:AZ200"/>
    <mergeCell ref="A178:C184"/>
    <mergeCell ref="A185:AZ185"/>
    <mergeCell ref="A186:AZ186"/>
    <mergeCell ref="AZ178:AZ184"/>
    <mergeCell ref="B150:B156"/>
    <mergeCell ref="C150:C156"/>
    <mergeCell ref="AZ150:AZ156"/>
    <mergeCell ref="A157:A163"/>
    <mergeCell ref="A201:A207"/>
    <mergeCell ref="B201:B207"/>
    <mergeCell ref="A455:U455"/>
    <mergeCell ref="A431:C437"/>
    <mergeCell ref="AZ431:AZ437"/>
    <mergeCell ref="A438:C444"/>
    <mergeCell ref="AZ438:AZ444"/>
    <mergeCell ref="AZ371:AZ377"/>
    <mergeCell ref="AZ410:AZ416"/>
    <mergeCell ref="A371:C377"/>
    <mergeCell ref="AZ336:AZ342"/>
    <mergeCell ref="A448:AY448"/>
    <mergeCell ref="A409:AZ409"/>
    <mergeCell ref="A410:C416"/>
    <mergeCell ref="A417:C423"/>
    <mergeCell ref="A424:C430"/>
    <mergeCell ref="AZ424:AZ430"/>
    <mergeCell ref="AZ417:AZ423"/>
    <mergeCell ref="A388:A394"/>
    <mergeCell ref="B388:B394"/>
    <mergeCell ref="C388:C394"/>
    <mergeCell ref="AZ388:AZ394"/>
    <mergeCell ref="A395:C401"/>
    <mergeCell ref="AZ395:AZ401"/>
    <mergeCell ref="A402:C408"/>
    <mergeCell ref="AZ402:AZ408"/>
    <mergeCell ref="C201:C207"/>
    <mergeCell ref="AZ201:AZ207"/>
    <mergeCell ref="A141:AZ141"/>
    <mergeCell ref="A187:A193"/>
    <mergeCell ref="B187:B193"/>
    <mergeCell ref="C187:C193"/>
    <mergeCell ref="AZ187:AZ193"/>
    <mergeCell ref="B90:B96"/>
    <mergeCell ref="C90:C96"/>
    <mergeCell ref="AZ90:AZ96"/>
    <mergeCell ref="A97:A103"/>
    <mergeCell ref="B97:B103"/>
    <mergeCell ref="C97:C103"/>
    <mergeCell ref="AZ97:AZ103"/>
    <mergeCell ref="A104:A110"/>
    <mergeCell ref="B104:B110"/>
    <mergeCell ref="C104:C110"/>
    <mergeCell ref="AZ104:AZ110"/>
    <mergeCell ref="A111:A117"/>
    <mergeCell ref="B111:B117"/>
    <mergeCell ref="C111:C117"/>
    <mergeCell ref="AZ111:AZ117"/>
    <mergeCell ref="A142:A148"/>
    <mergeCell ref="B142:B148"/>
    <mergeCell ref="C142:C148"/>
    <mergeCell ref="AZ142:AZ148"/>
    <mergeCell ref="A34:A40"/>
    <mergeCell ref="A41:C47"/>
    <mergeCell ref="B34:B40"/>
    <mergeCell ref="C34:C40"/>
    <mergeCell ref="AZ34:AZ40"/>
    <mergeCell ref="AZ41:AZ47"/>
    <mergeCell ref="AZ134:AZ140"/>
    <mergeCell ref="A55:C61"/>
    <mergeCell ref="A125:C131"/>
    <mergeCell ref="A133:AZ133"/>
    <mergeCell ref="A134:A140"/>
    <mergeCell ref="B134:B140"/>
    <mergeCell ref="C134:C140"/>
    <mergeCell ref="AZ55:AZ61"/>
    <mergeCell ref="AZ125:AZ131"/>
    <mergeCell ref="A48:A54"/>
    <mergeCell ref="B48:B54"/>
    <mergeCell ref="C48:C54"/>
    <mergeCell ref="AZ48:AZ54"/>
    <mergeCell ref="A132:AZ132"/>
    <mergeCell ref="A90:A96"/>
    <mergeCell ref="A69:A75"/>
    <mergeCell ref="B69:B75"/>
    <mergeCell ref="C69:C75"/>
    <mergeCell ref="A259:A265"/>
    <mergeCell ref="B259:B265"/>
    <mergeCell ref="C259:C265"/>
    <mergeCell ref="AZ259:AZ265"/>
    <mergeCell ref="A280:A286"/>
    <mergeCell ref="B280:B286"/>
    <mergeCell ref="C280:C286"/>
    <mergeCell ref="AZ280:AZ286"/>
    <mergeCell ref="A245:A251"/>
    <mergeCell ref="B245:B251"/>
    <mergeCell ref="C245:C251"/>
    <mergeCell ref="AZ245:AZ251"/>
    <mergeCell ref="A231:A237"/>
    <mergeCell ref="B231:B237"/>
    <mergeCell ref="C231:C237"/>
    <mergeCell ref="AZ231:AZ237"/>
    <mergeCell ref="A273:A279"/>
    <mergeCell ref="B273:B279"/>
    <mergeCell ref="C273:C279"/>
    <mergeCell ref="AZ273:AZ279"/>
    <mergeCell ref="A252:A258"/>
    <mergeCell ref="B252:B258"/>
    <mergeCell ref="C252:C258"/>
    <mergeCell ref="AZ252:AZ258"/>
    <mergeCell ref="B378:AZ378"/>
    <mergeCell ref="A379:AZ379"/>
    <mergeCell ref="A380:AZ380"/>
    <mergeCell ref="A381:A387"/>
    <mergeCell ref="B381:B387"/>
    <mergeCell ref="C381:C387"/>
    <mergeCell ref="AZ381:AZ387"/>
    <mergeCell ref="A287:A293"/>
    <mergeCell ref="B287:B293"/>
    <mergeCell ref="C287:C293"/>
    <mergeCell ref="AZ287:AZ293"/>
    <mergeCell ref="A301:A307"/>
    <mergeCell ref="B301:B307"/>
    <mergeCell ref="C301:C307"/>
    <mergeCell ref="AZ301:AZ307"/>
    <mergeCell ref="A308:A314"/>
    <mergeCell ref="B308:B314"/>
    <mergeCell ref="C308:C314"/>
    <mergeCell ref="AZ308:AZ314"/>
    <mergeCell ref="A315:A321"/>
    <mergeCell ref="B315:B321"/>
    <mergeCell ref="C315:C321"/>
  </mergeCells>
  <pageMargins left="0.23622047244094491" right="0.23622047244094491" top="0.43307086614173229" bottom="0.39370078740157483" header="0.19685039370078741" footer="0"/>
  <pageSetup paperSize="9" scale="21" fitToHeight="7" orientation="landscape" r:id="rId1"/>
  <headerFooter>
    <oddFooter>&amp;C&amp;"Times New Roman,обычный"&amp;8Страница  &amp;P из &amp;N</oddFooter>
  </headerFooter>
  <rowBreaks count="1" manualBreakCount="1">
    <brk id="412" max="16383" man="1"/>
  </rowBreaks>
</worksheet>
</file>

<file path=xl/worksheets/sheet5.xml><?xml version="1.0" encoding="utf-8"?>
<worksheet xmlns="http://schemas.openxmlformats.org/spreadsheetml/2006/main" xmlns:r="http://schemas.openxmlformats.org/officeDocument/2006/relationships">
  <sheetPr>
    <pageSetUpPr fitToPage="1"/>
  </sheetPr>
  <dimension ref="A1:AY47"/>
  <sheetViews>
    <sheetView view="pageBreakPreview" zoomScale="60" workbookViewId="0">
      <pane xSplit="5" ySplit="8" topLeftCell="J42" activePane="bottomRight" state="frozen"/>
      <selection pane="topRight" activeCell="F1" sqref="F1"/>
      <selection pane="bottomLeft" activeCell="A9" sqref="A9"/>
      <selection pane="bottomRight" activeCell="AO10" sqref="AO10"/>
    </sheetView>
  </sheetViews>
  <sheetFormatPr defaultColWidth="9.109375" defaultRowHeight="13.8"/>
  <cols>
    <col min="1" max="1" width="4" style="188" customWidth="1"/>
    <col min="2" max="2" width="36" style="189" customWidth="1"/>
    <col min="3" max="4" width="14.88671875" style="189" customWidth="1"/>
    <col min="5" max="5" width="11" style="189" customWidth="1"/>
    <col min="6" max="6" width="8" style="189" customWidth="1"/>
    <col min="7" max="7" width="8.6640625" style="189" customWidth="1"/>
    <col min="8" max="9" width="6.44140625" style="189" customWidth="1"/>
    <col min="10" max="10" width="2.6640625" style="189" customWidth="1"/>
    <col min="11" max="11" width="5.44140625" style="189" customWidth="1"/>
    <col min="12" max="12" width="6.109375" style="189" customWidth="1"/>
    <col min="13" max="13" width="2.6640625" style="189" customWidth="1"/>
    <col min="14" max="14" width="9.109375" style="189" customWidth="1"/>
    <col min="15" max="15" width="8" style="189" customWidth="1"/>
    <col min="16" max="16" width="8.109375" style="189" customWidth="1"/>
    <col min="17" max="18" width="6.109375" style="189" customWidth="1"/>
    <col min="19" max="19" width="7.88671875" style="189" customWidth="1"/>
    <col min="20" max="20" width="6.5546875" style="189" customWidth="1"/>
    <col min="21" max="21" width="7.109375" style="189" customWidth="1"/>
    <col min="22" max="22" width="8.33203125" style="189" customWidth="1"/>
    <col min="23" max="23" width="7.109375" style="189" customWidth="1"/>
    <col min="24" max="24" width="8" style="189" customWidth="1"/>
    <col min="25" max="25" width="7" style="189" customWidth="1"/>
    <col min="26" max="26" width="7.5546875" style="189" customWidth="1"/>
    <col min="27" max="27" width="6.44140625" style="189" customWidth="1"/>
    <col min="28" max="28" width="8" style="189" customWidth="1"/>
    <col min="29" max="29" width="6.5546875" style="189" customWidth="1"/>
    <col min="30" max="30" width="8.109375" style="189" customWidth="1"/>
    <col min="31" max="31" width="8" style="189" customWidth="1"/>
    <col min="32" max="32" width="7.6640625" style="189" customWidth="1"/>
    <col min="33" max="34" width="8.44140625" style="189" customWidth="1"/>
    <col min="35" max="35" width="8.6640625" style="189" customWidth="1"/>
    <col min="36" max="36" width="8" style="189" customWidth="1"/>
    <col min="37" max="37" width="2.6640625" style="189" customWidth="1"/>
    <col min="38" max="38" width="7.5546875" style="189" customWidth="1"/>
    <col min="39" max="39" width="9.109375" style="189" customWidth="1"/>
    <col min="40" max="40" width="8.109375" style="189" customWidth="1"/>
    <col min="41" max="41" width="9.88671875" style="189" customWidth="1"/>
    <col min="42" max="42" width="8.109375" style="189" customWidth="1"/>
    <col min="43" max="43" width="7.6640625" style="189" customWidth="1"/>
    <col min="44" max="16384" width="9.109375" style="189"/>
  </cols>
  <sheetData>
    <row r="1" spans="1:43">
      <c r="AF1" s="474" t="s">
        <v>286</v>
      </c>
      <c r="AG1" s="474"/>
      <c r="AH1" s="474"/>
      <c r="AI1" s="474"/>
      <c r="AJ1" s="474"/>
      <c r="AK1" s="474"/>
      <c r="AL1" s="474"/>
      <c r="AM1" s="474"/>
      <c r="AN1" s="474"/>
    </row>
    <row r="2" spans="1:43" s="121" customFormat="1" ht="15.75" customHeight="1">
      <c r="A2" s="478" t="s">
        <v>429</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209"/>
      <c r="AQ2" s="209"/>
    </row>
    <row r="3" spans="1:43" s="121" customFormat="1" ht="15.75" customHeight="1">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row>
    <row r="4" spans="1:43" s="36" customFormat="1" thickBot="1">
      <c r="A4" s="37"/>
    </row>
    <row r="5" spans="1:43" s="36" customFormat="1" ht="12.75" customHeight="1" thickBot="1">
      <c r="A5" s="479" t="s">
        <v>0</v>
      </c>
      <c r="B5" s="481" t="s">
        <v>42</v>
      </c>
      <c r="C5" s="481" t="s">
        <v>279</v>
      </c>
      <c r="D5" s="483" t="s">
        <v>384</v>
      </c>
      <c r="E5" s="488" t="s">
        <v>384</v>
      </c>
      <c r="F5" s="489"/>
      <c r="G5" s="489"/>
      <c r="H5" s="485" t="s">
        <v>256</v>
      </c>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7"/>
    </row>
    <row r="6" spans="1:43" s="36" customFormat="1" ht="66.75" customHeight="1">
      <c r="A6" s="480"/>
      <c r="B6" s="482"/>
      <c r="C6" s="482"/>
      <c r="D6" s="484"/>
      <c r="E6" s="490"/>
      <c r="F6" s="491"/>
      <c r="G6" s="491"/>
      <c r="H6" s="355" t="s">
        <v>17</v>
      </c>
      <c r="I6" s="355"/>
      <c r="J6" s="355"/>
      <c r="K6" s="355" t="s">
        <v>18</v>
      </c>
      <c r="L6" s="355"/>
      <c r="M6" s="355"/>
      <c r="N6" s="355" t="s">
        <v>22</v>
      </c>
      <c r="O6" s="355"/>
      <c r="P6" s="355"/>
      <c r="Q6" s="355" t="s">
        <v>24</v>
      </c>
      <c r="R6" s="355"/>
      <c r="S6" s="355"/>
      <c r="T6" s="355" t="s">
        <v>25</v>
      </c>
      <c r="U6" s="355"/>
      <c r="V6" s="355"/>
      <c r="W6" s="355" t="s">
        <v>26</v>
      </c>
      <c r="X6" s="355"/>
      <c r="Y6" s="355"/>
      <c r="Z6" s="355" t="s">
        <v>28</v>
      </c>
      <c r="AA6" s="355"/>
      <c r="AB6" s="355"/>
      <c r="AC6" s="355" t="s">
        <v>29</v>
      </c>
      <c r="AD6" s="355"/>
      <c r="AE6" s="355"/>
      <c r="AF6" s="355" t="s">
        <v>30</v>
      </c>
      <c r="AG6" s="355"/>
      <c r="AH6" s="355"/>
      <c r="AI6" s="355" t="s">
        <v>32</v>
      </c>
      <c r="AJ6" s="355"/>
      <c r="AK6" s="355"/>
      <c r="AL6" s="355" t="s">
        <v>33</v>
      </c>
      <c r="AM6" s="355"/>
      <c r="AN6" s="355"/>
      <c r="AO6" s="355" t="s">
        <v>34</v>
      </c>
      <c r="AP6" s="355"/>
      <c r="AQ6" s="477"/>
    </row>
    <row r="7" spans="1:43" s="103" customFormat="1" thickBot="1">
      <c r="A7" s="101"/>
      <c r="B7" s="102"/>
      <c r="C7" s="102"/>
      <c r="D7" s="102"/>
      <c r="E7" s="100" t="s">
        <v>20</v>
      </c>
      <c r="F7" s="100" t="s">
        <v>21</v>
      </c>
      <c r="G7" s="100" t="s">
        <v>19</v>
      </c>
      <c r="H7" s="100" t="s">
        <v>20</v>
      </c>
      <c r="I7" s="100" t="s">
        <v>21</v>
      </c>
      <c r="J7" s="100" t="s">
        <v>19</v>
      </c>
      <c r="K7" s="100" t="s">
        <v>20</v>
      </c>
      <c r="L7" s="100" t="s">
        <v>21</v>
      </c>
      <c r="M7" s="100" t="s">
        <v>19</v>
      </c>
      <c r="N7" s="100" t="s">
        <v>20</v>
      </c>
      <c r="O7" s="100" t="s">
        <v>21</v>
      </c>
      <c r="P7" s="100" t="s">
        <v>19</v>
      </c>
      <c r="Q7" s="100" t="s">
        <v>20</v>
      </c>
      <c r="R7" s="100" t="s">
        <v>21</v>
      </c>
      <c r="S7" s="100" t="s">
        <v>19</v>
      </c>
      <c r="T7" s="100" t="s">
        <v>20</v>
      </c>
      <c r="U7" s="100" t="s">
        <v>21</v>
      </c>
      <c r="V7" s="100" t="s">
        <v>19</v>
      </c>
      <c r="W7" s="100" t="s">
        <v>20</v>
      </c>
      <c r="X7" s="100" t="s">
        <v>21</v>
      </c>
      <c r="Y7" s="100" t="s">
        <v>19</v>
      </c>
      <c r="Z7" s="100" t="s">
        <v>20</v>
      </c>
      <c r="AA7" s="100" t="s">
        <v>21</v>
      </c>
      <c r="AB7" s="100" t="s">
        <v>19</v>
      </c>
      <c r="AC7" s="100" t="s">
        <v>20</v>
      </c>
      <c r="AD7" s="100" t="s">
        <v>21</v>
      </c>
      <c r="AE7" s="100" t="s">
        <v>19</v>
      </c>
      <c r="AF7" s="100" t="s">
        <v>20</v>
      </c>
      <c r="AG7" s="100" t="s">
        <v>21</v>
      </c>
      <c r="AH7" s="100" t="s">
        <v>19</v>
      </c>
      <c r="AI7" s="100" t="s">
        <v>20</v>
      </c>
      <c r="AJ7" s="100" t="s">
        <v>21</v>
      </c>
      <c r="AK7" s="100" t="s">
        <v>19</v>
      </c>
      <c r="AL7" s="100" t="s">
        <v>20</v>
      </c>
      <c r="AM7" s="100" t="s">
        <v>21</v>
      </c>
      <c r="AN7" s="100" t="s">
        <v>19</v>
      </c>
      <c r="AO7" s="100" t="s">
        <v>20</v>
      </c>
      <c r="AP7" s="100" t="s">
        <v>21</v>
      </c>
      <c r="AQ7" s="129" t="s">
        <v>19</v>
      </c>
    </row>
    <row r="8" spans="1:43" s="36" customFormat="1" ht="12.75" customHeight="1">
      <c r="A8" s="475" t="s">
        <v>257</v>
      </c>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row>
    <row r="9" spans="1:43" s="36" customFormat="1" ht="31.2">
      <c r="A9" s="226" t="s">
        <v>265</v>
      </c>
      <c r="B9" s="203" t="s">
        <v>320</v>
      </c>
      <c r="C9" s="230">
        <v>23100</v>
      </c>
      <c r="D9" s="230">
        <v>12184.6</v>
      </c>
      <c r="E9" s="231">
        <f>H9+K9+N9+Q9+T9+W9+Z9+AC9+AF9+AI9+AL9+AO9</f>
        <v>6100.1</v>
      </c>
      <c r="F9" s="232">
        <f>I9+L9+O9+R9+U9+X9+AA9+AD9+AG9+AJ9+AM9+AP9</f>
        <v>810.1</v>
      </c>
      <c r="G9" s="232">
        <f>F9/E9*100</f>
        <v>13.280110162128489</v>
      </c>
      <c r="H9" s="232">
        <v>0</v>
      </c>
      <c r="I9" s="232">
        <v>0</v>
      </c>
      <c r="J9" s="232"/>
      <c r="K9" s="232">
        <v>0</v>
      </c>
      <c r="L9" s="232">
        <v>0</v>
      </c>
      <c r="M9" s="232"/>
      <c r="N9" s="232">
        <v>117.6</v>
      </c>
      <c r="O9" s="232">
        <v>117.6</v>
      </c>
      <c r="P9" s="283">
        <f>O9/N9</f>
        <v>1</v>
      </c>
      <c r="Q9" s="232">
        <v>0</v>
      </c>
      <c r="R9" s="232">
        <v>0</v>
      </c>
      <c r="S9" s="232"/>
      <c r="T9" s="232">
        <v>124.4</v>
      </c>
      <c r="U9" s="232">
        <v>124.4</v>
      </c>
      <c r="V9" s="232">
        <f>U9/T9</f>
        <v>1</v>
      </c>
      <c r="W9" s="232">
        <v>280.5</v>
      </c>
      <c r="X9" s="232">
        <v>280.5</v>
      </c>
      <c r="Y9" s="232">
        <v>100</v>
      </c>
      <c r="Z9" s="232">
        <v>195.6</v>
      </c>
      <c r="AA9" s="232">
        <v>195.6</v>
      </c>
      <c r="AB9" s="232">
        <v>100</v>
      </c>
      <c r="AC9" s="232">
        <v>92</v>
      </c>
      <c r="AD9" s="232">
        <v>92</v>
      </c>
      <c r="AE9" s="283">
        <v>1</v>
      </c>
      <c r="AF9" s="232"/>
      <c r="AG9" s="232"/>
      <c r="AH9" s="283"/>
      <c r="AI9" s="232"/>
      <c r="AJ9" s="232"/>
      <c r="AK9" s="232"/>
      <c r="AL9" s="232"/>
      <c r="AM9" s="232"/>
      <c r="AN9" s="283"/>
      <c r="AO9" s="233">
        <v>5290</v>
      </c>
      <c r="AP9" s="232"/>
      <c r="AQ9" s="283">
        <f>AP9/AO9</f>
        <v>0</v>
      </c>
    </row>
    <row r="10" spans="1:43" s="36" customFormat="1" ht="46.8">
      <c r="A10" s="226" t="s">
        <v>266</v>
      </c>
      <c r="B10" s="203" t="s">
        <v>336</v>
      </c>
      <c r="C10" s="226">
        <v>90</v>
      </c>
      <c r="D10" s="226">
        <v>93</v>
      </c>
      <c r="E10" s="226">
        <v>94</v>
      </c>
      <c r="F10" s="232">
        <f t="shared" ref="F10:F22" si="0">I10+L10+O10+R10+U10+X10+AA10+AD10+AG10+AJ10+AM10+AP10</f>
        <v>0</v>
      </c>
      <c r="G10" s="232">
        <f t="shared" ref="G10:G20" si="1">F10/E10*100</f>
        <v>0</v>
      </c>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26">
        <v>94</v>
      </c>
      <c r="AP10" s="234"/>
      <c r="AQ10" s="283">
        <f t="shared" ref="AQ10:AQ20" si="2">AP10/AO10</f>
        <v>0</v>
      </c>
    </row>
    <row r="11" spans="1:43" s="36" customFormat="1" ht="15.6">
      <c r="A11" s="226" t="s">
        <v>271</v>
      </c>
      <c r="B11" s="203" t="s">
        <v>321</v>
      </c>
      <c r="C11" s="229">
        <v>2.2000000000000002</v>
      </c>
      <c r="D11" s="229">
        <v>2.2000000000000002</v>
      </c>
      <c r="E11" s="229">
        <v>2.2000000000000002</v>
      </c>
      <c r="F11" s="232">
        <f t="shared" si="0"/>
        <v>0</v>
      </c>
      <c r="G11" s="232">
        <f t="shared" si="1"/>
        <v>0</v>
      </c>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29">
        <v>2.2000000000000002</v>
      </c>
      <c r="AP11" s="234"/>
      <c r="AQ11" s="283">
        <f t="shared" si="2"/>
        <v>0</v>
      </c>
    </row>
    <row r="12" spans="1:43" s="36" customFormat="1" ht="201.75" customHeight="1">
      <c r="A12" s="226" t="s">
        <v>273</v>
      </c>
      <c r="B12" s="203" t="s">
        <v>337</v>
      </c>
      <c r="C12" s="229">
        <v>9.6</v>
      </c>
      <c r="D12" s="229">
        <v>12.5</v>
      </c>
      <c r="E12" s="229">
        <v>12.5</v>
      </c>
      <c r="F12" s="232">
        <f t="shared" si="0"/>
        <v>0</v>
      </c>
      <c r="G12" s="232">
        <f t="shared" si="1"/>
        <v>0</v>
      </c>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29">
        <v>12.5</v>
      </c>
      <c r="AP12" s="290"/>
      <c r="AQ12" s="283">
        <f t="shared" si="2"/>
        <v>0</v>
      </c>
    </row>
    <row r="13" spans="1:43" s="36" customFormat="1" ht="109.2">
      <c r="A13" s="226" t="s">
        <v>338</v>
      </c>
      <c r="B13" s="203" t="s">
        <v>322</v>
      </c>
      <c r="C13" s="229">
        <v>18</v>
      </c>
      <c r="D13" s="229">
        <v>5</v>
      </c>
      <c r="E13" s="229">
        <v>5</v>
      </c>
      <c r="F13" s="232">
        <f t="shared" si="0"/>
        <v>0</v>
      </c>
      <c r="G13" s="232">
        <f t="shared" si="1"/>
        <v>0</v>
      </c>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29">
        <v>5</v>
      </c>
      <c r="AP13" s="234"/>
      <c r="AQ13" s="283">
        <f t="shared" si="2"/>
        <v>0</v>
      </c>
    </row>
    <row r="14" spans="1:43" s="36" customFormat="1" ht="109.2">
      <c r="A14" s="226" t="s">
        <v>339</v>
      </c>
      <c r="B14" s="203" t="s">
        <v>323</v>
      </c>
      <c r="C14" s="229">
        <v>175</v>
      </c>
      <c r="D14" s="229">
        <v>77</v>
      </c>
      <c r="E14" s="229">
        <v>77</v>
      </c>
      <c r="F14" s="232">
        <f t="shared" si="0"/>
        <v>0</v>
      </c>
      <c r="G14" s="232">
        <f t="shared" si="1"/>
        <v>0</v>
      </c>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29">
        <v>77</v>
      </c>
      <c r="AP14" s="234"/>
      <c r="AQ14" s="283">
        <f t="shared" si="2"/>
        <v>0</v>
      </c>
    </row>
    <row r="15" spans="1:43" s="36" customFormat="1" ht="65.25" customHeight="1">
      <c r="A15" s="226" t="s">
        <v>340</v>
      </c>
      <c r="B15" s="298" t="s">
        <v>324</v>
      </c>
      <c r="C15" s="229">
        <v>57</v>
      </c>
      <c r="D15" s="229">
        <v>15</v>
      </c>
      <c r="E15" s="229">
        <v>21</v>
      </c>
      <c r="F15" s="232">
        <f t="shared" si="0"/>
        <v>5</v>
      </c>
      <c r="G15" s="232">
        <f t="shared" si="1"/>
        <v>23.809523809523807</v>
      </c>
      <c r="H15" s="234"/>
      <c r="I15" s="234"/>
      <c r="J15" s="234"/>
      <c r="K15" s="234"/>
      <c r="L15" s="234"/>
      <c r="M15" s="234"/>
      <c r="N15" s="234">
        <v>1</v>
      </c>
      <c r="O15" s="234">
        <v>1</v>
      </c>
      <c r="P15" s="283">
        <f>O15/N15</f>
        <v>1</v>
      </c>
      <c r="Q15" s="234">
        <v>1</v>
      </c>
      <c r="R15" s="234">
        <v>1</v>
      </c>
      <c r="S15" s="283">
        <v>1</v>
      </c>
      <c r="T15" s="234">
        <v>1</v>
      </c>
      <c r="U15" s="234">
        <v>1</v>
      </c>
      <c r="V15" s="283">
        <f>U15/T15</f>
        <v>1</v>
      </c>
      <c r="W15" s="234"/>
      <c r="X15" s="234"/>
      <c r="Y15" s="234"/>
      <c r="Z15" s="234">
        <v>2</v>
      </c>
      <c r="AA15" s="234">
        <v>2</v>
      </c>
      <c r="AB15" s="234">
        <v>100</v>
      </c>
      <c r="AC15" s="234"/>
      <c r="AD15" s="234"/>
      <c r="AE15" s="234"/>
      <c r="AF15" s="234"/>
      <c r="AG15" s="234"/>
      <c r="AH15" s="234"/>
      <c r="AI15" s="234"/>
      <c r="AJ15" s="234"/>
      <c r="AK15" s="234"/>
      <c r="AL15" s="234"/>
      <c r="AM15" s="234"/>
      <c r="AN15" s="234"/>
      <c r="AO15" s="229">
        <v>17</v>
      </c>
      <c r="AP15" s="234"/>
      <c r="AQ15" s="283">
        <f t="shared" si="2"/>
        <v>0</v>
      </c>
    </row>
    <row r="16" spans="1:43" s="36" customFormat="1" ht="249.6">
      <c r="A16" s="226" t="s">
        <v>341</v>
      </c>
      <c r="B16" s="203" t="s">
        <v>342</v>
      </c>
      <c r="C16" s="229">
        <v>13</v>
      </c>
      <c r="D16" s="229">
        <v>20</v>
      </c>
      <c r="E16" s="229">
        <v>25</v>
      </c>
      <c r="F16" s="232">
        <f t="shared" si="0"/>
        <v>0</v>
      </c>
      <c r="G16" s="232">
        <f t="shared" si="1"/>
        <v>0</v>
      </c>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29">
        <v>25</v>
      </c>
      <c r="AP16" s="234"/>
      <c r="AQ16" s="283">
        <f t="shared" si="2"/>
        <v>0</v>
      </c>
    </row>
    <row r="17" spans="1:51" s="36" customFormat="1" ht="109.2">
      <c r="A17" s="226" t="s">
        <v>343</v>
      </c>
      <c r="B17" s="203" t="s">
        <v>408</v>
      </c>
      <c r="C17" s="229">
        <v>14</v>
      </c>
      <c r="D17" s="229">
        <v>20</v>
      </c>
      <c r="E17" s="229">
        <v>20</v>
      </c>
      <c r="F17" s="232">
        <f t="shared" si="0"/>
        <v>0</v>
      </c>
      <c r="G17" s="232">
        <f t="shared" si="1"/>
        <v>0</v>
      </c>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29">
        <v>20</v>
      </c>
      <c r="AP17" s="234"/>
      <c r="AQ17" s="283">
        <f t="shared" si="2"/>
        <v>0</v>
      </c>
    </row>
    <row r="18" spans="1:51" s="36" customFormat="1" ht="54" customHeight="1">
      <c r="A18" s="226" t="s">
        <v>344</v>
      </c>
      <c r="B18" s="203" t="s">
        <v>345</v>
      </c>
      <c r="C18" s="229">
        <v>74</v>
      </c>
      <c r="D18" s="229">
        <v>0</v>
      </c>
      <c r="E18" s="229">
        <v>0</v>
      </c>
      <c r="F18" s="232">
        <f t="shared" si="0"/>
        <v>0</v>
      </c>
      <c r="G18" s="232"/>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29">
        <v>0</v>
      </c>
      <c r="AP18" s="234"/>
      <c r="AQ18" s="283"/>
    </row>
    <row r="19" spans="1:51" s="36" customFormat="1" ht="46.8">
      <c r="A19" s="226" t="s">
        <v>346</v>
      </c>
      <c r="B19" s="203" t="s">
        <v>347</v>
      </c>
      <c r="C19" s="229">
        <v>17</v>
      </c>
      <c r="D19" s="229">
        <v>0</v>
      </c>
      <c r="E19" s="229">
        <v>0</v>
      </c>
      <c r="F19" s="232">
        <f t="shared" si="0"/>
        <v>0</v>
      </c>
      <c r="G19" s="232"/>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29">
        <v>0</v>
      </c>
      <c r="AP19" s="234"/>
      <c r="AQ19" s="283"/>
    </row>
    <row r="20" spans="1:51" s="36" customFormat="1" ht="62.4">
      <c r="A20" s="226" t="s">
        <v>348</v>
      </c>
      <c r="B20" s="203" t="s">
        <v>349</v>
      </c>
      <c r="C20" s="229">
        <v>6</v>
      </c>
      <c r="D20" s="229">
        <v>16</v>
      </c>
      <c r="E20" s="229">
        <v>9</v>
      </c>
      <c r="F20" s="232">
        <f t="shared" si="0"/>
        <v>3</v>
      </c>
      <c r="G20" s="232">
        <f t="shared" si="1"/>
        <v>33.333333333333329</v>
      </c>
      <c r="H20" s="234"/>
      <c r="I20" s="234"/>
      <c r="J20" s="234"/>
      <c r="K20" s="234"/>
      <c r="L20" s="234"/>
      <c r="M20" s="234"/>
      <c r="N20" s="234"/>
      <c r="O20" s="234"/>
      <c r="P20" s="234"/>
      <c r="Q20" s="234"/>
      <c r="R20" s="234"/>
      <c r="S20" s="234"/>
      <c r="T20" s="234">
        <v>3</v>
      </c>
      <c r="U20" s="234">
        <v>3</v>
      </c>
      <c r="V20" s="283">
        <f>U20/T20</f>
        <v>1</v>
      </c>
      <c r="W20" s="234"/>
      <c r="X20" s="234"/>
      <c r="Y20" s="234"/>
      <c r="Z20" s="234"/>
      <c r="AA20" s="234"/>
      <c r="AB20" s="234"/>
      <c r="AC20" s="234"/>
      <c r="AD20" s="234"/>
      <c r="AE20" s="234"/>
      <c r="AF20" s="234"/>
      <c r="AG20" s="234"/>
      <c r="AH20" s="234"/>
      <c r="AI20" s="234"/>
      <c r="AJ20" s="234"/>
      <c r="AK20" s="234"/>
      <c r="AL20" s="234"/>
      <c r="AM20" s="234"/>
      <c r="AN20" s="234"/>
      <c r="AO20" s="229">
        <v>6</v>
      </c>
      <c r="AP20" s="234"/>
      <c r="AQ20" s="283">
        <f t="shared" si="2"/>
        <v>0</v>
      </c>
    </row>
    <row r="21" spans="1:51" s="36" customFormat="1" ht="78">
      <c r="A21" s="226" t="s">
        <v>350</v>
      </c>
      <c r="B21" s="203" t="s">
        <v>351</v>
      </c>
      <c r="C21" s="229">
        <v>1</v>
      </c>
      <c r="D21" s="229">
        <v>0</v>
      </c>
      <c r="E21" s="229">
        <v>0</v>
      </c>
      <c r="F21" s="232">
        <f t="shared" si="0"/>
        <v>0</v>
      </c>
      <c r="G21" s="232"/>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29">
        <v>0</v>
      </c>
      <c r="AP21" s="234"/>
      <c r="AQ21" s="283"/>
    </row>
    <row r="22" spans="1:51" s="36" customFormat="1" ht="62.4">
      <c r="A22" s="226" t="s">
        <v>352</v>
      </c>
      <c r="B22" s="203" t="s">
        <v>427</v>
      </c>
      <c r="C22" s="229" t="s">
        <v>353</v>
      </c>
      <c r="D22" s="229">
        <v>0</v>
      </c>
      <c r="E22" s="229">
        <v>0</v>
      </c>
      <c r="F22" s="232">
        <f t="shared" si="0"/>
        <v>0</v>
      </c>
      <c r="G22" s="232"/>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29">
        <v>0</v>
      </c>
      <c r="AP22" s="234"/>
      <c r="AQ22" s="283"/>
    </row>
    <row r="23" spans="1:51" s="36" customFormat="1" ht="62.4">
      <c r="A23" s="226">
        <v>15</v>
      </c>
      <c r="B23" s="203" t="s">
        <v>409</v>
      </c>
      <c r="C23" s="229" t="s">
        <v>328</v>
      </c>
      <c r="D23" s="229">
        <v>33.700000000000003</v>
      </c>
      <c r="E23" s="229">
        <v>40</v>
      </c>
      <c r="F23" s="232"/>
      <c r="G23" s="232"/>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29">
        <v>40</v>
      </c>
      <c r="AP23" s="234"/>
      <c r="AQ23" s="283"/>
    </row>
    <row r="24" spans="1:51" s="36" customFormat="1" ht="78">
      <c r="A24" s="226">
        <v>16</v>
      </c>
      <c r="B24" s="222" t="s">
        <v>410</v>
      </c>
      <c r="C24" s="229" t="s">
        <v>328</v>
      </c>
      <c r="D24" s="229">
        <v>3.46</v>
      </c>
      <c r="E24" s="229">
        <v>3.5</v>
      </c>
      <c r="F24" s="232"/>
      <c r="G24" s="232"/>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29">
        <v>3.5</v>
      </c>
      <c r="AP24" s="234"/>
      <c r="AQ24" s="283"/>
    </row>
    <row r="25" spans="1:51" s="36" customFormat="1" ht="198">
      <c r="A25" s="299"/>
      <c r="B25" s="301" t="s">
        <v>411</v>
      </c>
      <c r="C25" s="300" t="s">
        <v>328</v>
      </c>
      <c r="D25" s="229">
        <v>0</v>
      </c>
      <c r="E25" s="229"/>
      <c r="F25" s="232"/>
      <c r="G25" s="232"/>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29">
        <v>0</v>
      </c>
      <c r="AP25" s="234"/>
      <c r="AQ25" s="283"/>
    </row>
    <row r="26" spans="1:51" s="36" customFormat="1" ht="54">
      <c r="A26" s="299"/>
      <c r="B26" s="301" t="s">
        <v>412</v>
      </c>
      <c r="C26" s="300" t="s">
        <v>328</v>
      </c>
      <c r="D26" s="229">
        <v>0</v>
      </c>
      <c r="E26" s="229"/>
      <c r="F26" s="232"/>
      <c r="G26" s="232"/>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29">
        <v>0</v>
      </c>
      <c r="AP26" s="234"/>
      <c r="AQ26" s="283"/>
    </row>
    <row r="27" spans="1:51" s="36" customFormat="1" ht="54">
      <c r="A27" s="299">
        <v>17</v>
      </c>
      <c r="B27" s="301" t="s">
        <v>413</v>
      </c>
      <c r="C27" s="300" t="s">
        <v>328</v>
      </c>
      <c r="D27" s="229">
        <v>0</v>
      </c>
      <c r="E27" s="229"/>
      <c r="F27" s="232"/>
      <c r="G27" s="232"/>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29">
        <v>0</v>
      </c>
      <c r="AP27" s="234"/>
      <c r="AQ27" s="283"/>
    </row>
    <row r="28" spans="1:51" s="36" customFormat="1" ht="13.2">
      <c r="A28" s="492" t="s">
        <v>258</v>
      </c>
      <c r="B28" s="493"/>
      <c r="C28" s="492"/>
      <c r="D28" s="492"/>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2"/>
      <c r="AM28" s="492"/>
      <c r="AN28" s="492"/>
      <c r="AO28" s="492"/>
      <c r="AP28" s="492"/>
      <c r="AQ28" s="492"/>
    </row>
    <row r="29" spans="1:51" s="36" customFormat="1" ht="109.2">
      <c r="A29" s="226" t="s">
        <v>265</v>
      </c>
      <c r="B29" s="203" t="s">
        <v>354</v>
      </c>
      <c r="C29" s="226">
        <v>47.354999999999997</v>
      </c>
      <c r="D29" s="226">
        <v>10</v>
      </c>
      <c r="E29" s="226">
        <v>15</v>
      </c>
      <c r="F29" s="291">
        <f>AP29</f>
        <v>0</v>
      </c>
      <c r="G29" s="292">
        <f>F29/E29</f>
        <v>0</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26">
        <v>15</v>
      </c>
      <c r="AP29" s="234"/>
      <c r="AQ29" s="283">
        <f>AP29/AO29</f>
        <v>0</v>
      </c>
    </row>
    <row r="30" spans="1:51" s="36" customFormat="1" ht="62.4">
      <c r="A30" s="226" t="s">
        <v>266</v>
      </c>
      <c r="B30" s="203" t="s">
        <v>325</v>
      </c>
      <c r="C30" s="226">
        <v>3.8</v>
      </c>
      <c r="D30" s="226">
        <v>4.3</v>
      </c>
      <c r="E30" s="226">
        <v>4.4000000000000004</v>
      </c>
      <c r="F30" s="293">
        <f t="shared" ref="F30:F41" si="3">AP30</f>
        <v>0</v>
      </c>
      <c r="G30" s="292">
        <f t="shared" ref="G30:G34" si="4">F30/E30</f>
        <v>0</v>
      </c>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26">
        <v>4.4000000000000004</v>
      </c>
      <c r="AP30" s="290"/>
      <c r="AQ30" s="283">
        <f t="shared" ref="AQ30:AQ40" si="5">AP30/AO30</f>
        <v>0</v>
      </c>
    </row>
    <row r="31" spans="1:51" s="99" customFormat="1" ht="46.8">
      <c r="A31" s="227" t="s">
        <v>271</v>
      </c>
      <c r="B31" s="222" t="s">
        <v>326</v>
      </c>
      <c r="C31" s="236">
        <v>16.3</v>
      </c>
      <c r="D31" s="236">
        <v>17.8</v>
      </c>
      <c r="E31" s="236">
        <v>18.399999999999999</v>
      </c>
      <c r="F31" s="291">
        <f t="shared" si="3"/>
        <v>0</v>
      </c>
      <c r="G31" s="292">
        <f t="shared" si="4"/>
        <v>0</v>
      </c>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6">
        <v>18.399999999999999</v>
      </c>
      <c r="AP31" s="237"/>
      <c r="AQ31" s="283">
        <f t="shared" si="5"/>
        <v>0</v>
      </c>
      <c r="AR31" s="98"/>
      <c r="AS31" s="98"/>
    </row>
    <row r="32" spans="1:51" ht="47.4">
      <c r="A32" s="225" t="s">
        <v>273</v>
      </c>
      <c r="B32" s="224" t="s">
        <v>385</v>
      </c>
      <c r="C32" s="240">
        <v>100</v>
      </c>
      <c r="D32" s="240">
        <v>100</v>
      </c>
      <c r="E32" s="240">
        <v>100</v>
      </c>
      <c r="F32" s="291">
        <f t="shared" si="3"/>
        <v>0</v>
      </c>
      <c r="G32" s="292">
        <f t="shared" si="4"/>
        <v>0</v>
      </c>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v>100</v>
      </c>
      <c r="AP32" s="240"/>
      <c r="AQ32" s="283">
        <f t="shared" si="5"/>
        <v>0</v>
      </c>
      <c r="AR32" s="221"/>
      <c r="AS32" s="221"/>
      <c r="AT32" s="221"/>
      <c r="AU32" s="221"/>
      <c r="AV32" s="221"/>
      <c r="AW32" s="221"/>
      <c r="AX32" s="221"/>
      <c r="AY32" s="221"/>
    </row>
    <row r="33" spans="1:51" ht="46.8">
      <c r="A33" s="228" t="s">
        <v>338</v>
      </c>
      <c r="B33" s="223" t="s">
        <v>327</v>
      </c>
      <c r="C33" s="228">
        <v>100</v>
      </c>
      <c r="D33" s="228">
        <v>100</v>
      </c>
      <c r="E33" s="228">
        <v>100</v>
      </c>
      <c r="F33" s="291">
        <f t="shared" si="3"/>
        <v>0</v>
      </c>
      <c r="G33" s="292">
        <f t="shared" si="4"/>
        <v>0</v>
      </c>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28">
        <v>100</v>
      </c>
      <c r="AP33" s="238"/>
      <c r="AQ33" s="283">
        <f t="shared" si="5"/>
        <v>0</v>
      </c>
      <c r="AR33" s="200"/>
      <c r="AS33" s="200"/>
      <c r="AT33" s="200"/>
      <c r="AU33" s="200"/>
      <c r="AV33" s="200"/>
      <c r="AW33" s="200"/>
      <c r="AX33" s="200"/>
      <c r="AY33" s="200"/>
    </row>
    <row r="34" spans="1:51" ht="249.6">
      <c r="A34" s="229" t="s">
        <v>339</v>
      </c>
      <c r="B34" s="203" t="s">
        <v>355</v>
      </c>
      <c r="C34" s="229">
        <v>100</v>
      </c>
      <c r="D34" s="229">
        <v>100</v>
      </c>
      <c r="E34" s="229">
        <v>100</v>
      </c>
      <c r="F34" s="291">
        <f t="shared" si="3"/>
        <v>0</v>
      </c>
      <c r="G34" s="292">
        <f t="shared" si="4"/>
        <v>0</v>
      </c>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29">
        <v>100</v>
      </c>
      <c r="AP34" s="234"/>
      <c r="AQ34" s="283">
        <f t="shared" si="5"/>
        <v>0</v>
      </c>
      <c r="AR34" s="190"/>
      <c r="AS34" s="190"/>
      <c r="AT34" s="190"/>
      <c r="AU34" s="190"/>
      <c r="AV34" s="190"/>
      <c r="AW34" s="190"/>
      <c r="AX34" s="190"/>
      <c r="AY34" s="190"/>
    </row>
    <row r="35" spans="1:51" ht="109.2">
      <c r="A35" s="229" t="s">
        <v>340</v>
      </c>
      <c r="B35" s="203" t="s">
        <v>356</v>
      </c>
      <c r="C35" s="229">
        <v>91.4</v>
      </c>
      <c r="D35" s="229" t="s">
        <v>328</v>
      </c>
      <c r="E35" s="242" t="s">
        <v>328</v>
      </c>
      <c r="F35" s="291">
        <f t="shared" si="3"/>
        <v>0</v>
      </c>
      <c r="G35" s="235"/>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42"/>
      <c r="AP35" s="234"/>
      <c r="AQ35" s="283"/>
      <c r="AR35" s="123"/>
      <c r="AS35" s="123"/>
      <c r="AT35" s="124"/>
      <c r="AU35" s="124"/>
      <c r="AV35" s="124"/>
      <c r="AW35" s="124"/>
      <c r="AX35" s="124"/>
      <c r="AY35" s="128"/>
    </row>
    <row r="36" spans="1:51" ht="93.6">
      <c r="A36" s="229" t="s">
        <v>341</v>
      </c>
      <c r="B36" s="203" t="s">
        <v>357</v>
      </c>
      <c r="C36" s="229">
        <v>23</v>
      </c>
      <c r="D36" s="229" t="s">
        <v>328</v>
      </c>
      <c r="E36" s="241" t="s">
        <v>328</v>
      </c>
      <c r="F36" s="291">
        <f t="shared" si="3"/>
        <v>0</v>
      </c>
      <c r="G36" s="235"/>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41"/>
      <c r="AP36" s="234"/>
      <c r="AQ36" s="283"/>
    </row>
    <row r="37" spans="1:51" ht="296.39999999999998">
      <c r="A37" s="229" t="s">
        <v>343</v>
      </c>
      <c r="B37" s="203" t="s">
        <v>358</v>
      </c>
      <c r="C37" s="229">
        <v>100</v>
      </c>
      <c r="D37" s="229">
        <v>100</v>
      </c>
      <c r="E37" s="229">
        <v>100</v>
      </c>
      <c r="F37" s="291">
        <f t="shared" si="3"/>
        <v>0</v>
      </c>
      <c r="G37" s="292">
        <f t="shared" ref="G37:G38" si="6">F37/E37</f>
        <v>0</v>
      </c>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29">
        <v>100</v>
      </c>
      <c r="AP37" s="234"/>
      <c r="AQ37" s="283">
        <f t="shared" si="5"/>
        <v>0</v>
      </c>
    </row>
    <row r="38" spans="1:51" ht="202.8">
      <c r="A38" s="229" t="s">
        <v>344</v>
      </c>
      <c r="B38" s="203" t="s">
        <v>359</v>
      </c>
      <c r="C38" s="229">
        <v>100</v>
      </c>
      <c r="D38" s="229">
        <v>100</v>
      </c>
      <c r="E38" s="229">
        <v>100</v>
      </c>
      <c r="F38" s="291">
        <f t="shared" si="3"/>
        <v>0</v>
      </c>
      <c r="G38" s="292">
        <f t="shared" si="6"/>
        <v>0</v>
      </c>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29">
        <v>100</v>
      </c>
      <c r="AP38" s="234"/>
      <c r="AQ38" s="283">
        <f t="shared" si="5"/>
        <v>0</v>
      </c>
    </row>
    <row r="39" spans="1:51" ht="124.8">
      <c r="A39" s="229" t="s">
        <v>346</v>
      </c>
      <c r="B39" s="203" t="s">
        <v>360</v>
      </c>
      <c r="C39" s="229">
        <v>100</v>
      </c>
      <c r="D39" s="229" t="s">
        <v>328</v>
      </c>
      <c r="E39" s="239" t="s">
        <v>328</v>
      </c>
      <c r="F39" s="291">
        <f t="shared" si="3"/>
        <v>0</v>
      </c>
      <c r="G39" s="235"/>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9"/>
      <c r="AP39" s="234"/>
      <c r="AQ39" s="283"/>
    </row>
    <row r="40" spans="1:51" ht="62.4">
      <c r="A40" s="229" t="s">
        <v>348</v>
      </c>
      <c r="B40" s="203" t="s">
        <v>428</v>
      </c>
      <c r="C40" s="229">
        <v>100</v>
      </c>
      <c r="D40" s="229">
        <v>0</v>
      </c>
      <c r="E40" s="229">
        <v>0</v>
      </c>
      <c r="F40" s="291">
        <f t="shared" si="3"/>
        <v>0</v>
      </c>
      <c r="G40" s="292" t="e">
        <f>F40/E40</f>
        <v>#DIV/0!</v>
      </c>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29">
        <v>0</v>
      </c>
      <c r="AP40" s="234"/>
      <c r="AQ40" s="283" t="e">
        <f t="shared" si="5"/>
        <v>#DIV/0!</v>
      </c>
    </row>
    <row r="41" spans="1:51" ht="31.2">
      <c r="A41" s="229" t="s">
        <v>350</v>
      </c>
      <c r="B41" s="203" t="s">
        <v>414</v>
      </c>
      <c r="C41" s="229" t="s">
        <v>328</v>
      </c>
      <c r="D41" s="229" t="s">
        <v>328</v>
      </c>
      <c r="E41" s="229">
        <v>97</v>
      </c>
      <c r="F41" s="291">
        <f t="shared" si="3"/>
        <v>0</v>
      </c>
      <c r="G41" s="235"/>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29">
        <v>97</v>
      </c>
      <c r="AP41" s="234"/>
      <c r="AQ41" s="283"/>
    </row>
    <row r="42" spans="1:51" ht="15.6">
      <c r="A42" s="204"/>
      <c r="B42" s="205"/>
      <c r="C42" s="206"/>
      <c r="D42" s="206"/>
      <c r="E42" s="206"/>
      <c r="F42" s="206"/>
      <c r="G42" s="206"/>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row>
    <row r="43" spans="1:51">
      <c r="A43" s="97"/>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row>
    <row r="44" spans="1:51" ht="35.25" customHeight="1">
      <c r="A44" s="414" t="s">
        <v>426</v>
      </c>
      <c r="B44" s="414"/>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414"/>
      <c r="AM44" s="414"/>
      <c r="AN44" s="414"/>
      <c r="AO44" s="414"/>
      <c r="AP44" s="414"/>
      <c r="AQ44" s="414"/>
      <c r="AR44" s="414"/>
      <c r="AS44" s="414"/>
      <c r="AT44" s="414"/>
      <c r="AU44" s="414"/>
      <c r="AV44" s="414"/>
      <c r="AW44" s="414"/>
      <c r="AX44" s="414"/>
      <c r="AY44" s="414"/>
    </row>
    <row r="45" spans="1:51" ht="18">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row>
    <row r="46" spans="1:51" ht="18">
      <c r="A46" s="191" t="s">
        <v>407</v>
      </c>
      <c r="B46" s="191"/>
      <c r="C46" s="191"/>
      <c r="D46" s="191"/>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row>
    <row r="47" spans="1:51" ht="18">
      <c r="A47" s="125"/>
      <c r="B47" s="123" t="s">
        <v>383</v>
      </c>
      <c r="C47" s="123"/>
      <c r="D47" s="126"/>
      <c r="E47" s="127"/>
      <c r="F47" s="127"/>
      <c r="G47" s="127"/>
      <c r="H47" s="123"/>
      <c r="I47" s="123"/>
      <c r="J47" s="123"/>
      <c r="K47" s="123"/>
      <c r="L47" s="123"/>
      <c r="M47" s="123"/>
      <c r="N47" s="123"/>
      <c r="O47" s="123"/>
      <c r="P47" s="123"/>
      <c r="Q47" s="123"/>
      <c r="R47" s="123"/>
      <c r="S47" s="123"/>
      <c r="T47" s="124"/>
      <c r="U47" s="124"/>
      <c r="V47" s="124"/>
      <c r="W47" s="124"/>
      <c r="X47" s="124"/>
      <c r="Y47" s="124"/>
      <c r="Z47" s="124"/>
      <c r="AA47" s="124"/>
      <c r="AB47" s="124"/>
      <c r="AC47" s="124"/>
      <c r="AD47" s="124"/>
      <c r="AE47" s="124"/>
      <c r="AF47" s="124"/>
      <c r="AG47" s="124"/>
      <c r="AH47" s="124"/>
      <c r="AI47" s="124"/>
      <c r="AJ47" s="124"/>
      <c r="AK47" s="124"/>
      <c r="AL47" s="124"/>
      <c r="AM47" s="124"/>
      <c r="AN47" s="124"/>
      <c r="AO47" s="123"/>
      <c r="AP47" s="123"/>
      <c r="AQ47" s="123"/>
    </row>
  </sheetData>
  <mergeCells count="23">
    <mergeCell ref="A44:AY44"/>
    <mergeCell ref="Z6:AB6"/>
    <mergeCell ref="E5:G6"/>
    <mergeCell ref="K6:M6"/>
    <mergeCell ref="N6:P6"/>
    <mergeCell ref="Q6:S6"/>
    <mergeCell ref="T6:V6"/>
    <mergeCell ref="W6:Y6"/>
    <mergeCell ref="A28:AQ28"/>
    <mergeCell ref="AF1:AN1"/>
    <mergeCell ref="A8:AQ8"/>
    <mergeCell ref="AC6:AE6"/>
    <mergeCell ref="AF6:AH6"/>
    <mergeCell ref="AI6:AK6"/>
    <mergeCell ref="AL6:AN6"/>
    <mergeCell ref="AO6:AQ6"/>
    <mergeCell ref="A2:AO2"/>
    <mergeCell ref="A5:A6"/>
    <mergeCell ref="B5:B6"/>
    <mergeCell ref="C5:C6"/>
    <mergeCell ref="D5:D6"/>
    <mergeCell ref="H5:AQ5"/>
    <mergeCell ref="H6:J6"/>
  </mergeCells>
  <pageMargins left="0.78740157480314965" right="0.78740157480314965" top="0.78740157480314965" bottom="0.27559055118110237" header="0" footer="0"/>
  <pageSetup paperSize="9" scale="36" fitToHeight="3" orientation="landscape" r:id="rId1"/>
  <headerFooter>
    <oddFooter>&amp;C&amp;"Times New Roman,обычный"&amp;8Страница  &amp;P из &amp;N</oddFooter>
  </headerFooter>
  <rowBreaks count="1" manualBreakCount="1">
    <brk id="16" max="16383" man="1"/>
  </rowBreaks>
</worksheet>
</file>

<file path=xl/worksheets/sheet6.xml><?xml version="1.0" encoding="utf-8"?>
<worksheet xmlns="http://schemas.openxmlformats.org/spreadsheetml/2006/main" xmlns:r="http://schemas.openxmlformats.org/officeDocument/2006/relationships">
  <sheetPr>
    <pageSetUpPr fitToPage="1"/>
  </sheetPr>
  <dimension ref="A1:AY36"/>
  <sheetViews>
    <sheetView tabSelected="1" topLeftCell="A22" workbookViewId="0">
      <selection activeCell="C36" sqref="C36"/>
    </sheetView>
  </sheetViews>
  <sheetFormatPr defaultRowHeight="15.6"/>
  <cols>
    <col min="1" max="1" width="4" style="243" customWidth="1"/>
    <col min="2" max="2" width="55.6640625" style="244" customWidth="1"/>
    <col min="3" max="3" width="113.88671875" style="258" customWidth="1"/>
    <col min="4" max="246" width="9.109375" style="244"/>
    <col min="247" max="247" width="4" style="244" customWidth="1"/>
    <col min="248" max="248" width="69" style="244" customWidth="1"/>
    <col min="249" max="249" width="66.5546875" style="244" customWidth="1"/>
    <col min="250" max="502" width="9.109375" style="244"/>
    <col min="503" max="503" width="4" style="244" customWidth="1"/>
    <col min="504" max="504" width="69" style="244" customWidth="1"/>
    <col min="505" max="505" width="66.5546875" style="244" customWidth="1"/>
    <col min="506" max="758" width="9.109375" style="244"/>
    <col min="759" max="759" width="4" style="244" customWidth="1"/>
    <col min="760" max="760" width="69" style="244" customWidth="1"/>
    <col min="761" max="761" width="66.5546875" style="244" customWidth="1"/>
    <col min="762" max="1014" width="9.109375" style="244"/>
    <col min="1015" max="1015" width="4" style="244" customWidth="1"/>
    <col min="1016" max="1016" width="69" style="244" customWidth="1"/>
    <col min="1017" max="1017" width="66.5546875" style="244" customWidth="1"/>
    <col min="1018" max="1270" width="9.109375" style="244"/>
    <col min="1271" max="1271" width="4" style="244" customWidth="1"/>
    <col min="1272" max="1272" width="69" style="244" customWidth="1"/>
    <col min="1273" max="1273" width="66.5546875" style="244" customWidth="1"/>
    <col min="1274" max="1526" width="9.109375" style="244"/>
    <col min="1527" max="1527" width="4" style="244" customWidth="1"/>
    <col min="1528" max="1528" width="69" style="244" customWidth="1"/>
    <col min="1529" max="1529" width="66.5546875" style="244" customWidth="1"/>
    <col min="1530" max="1782" width="9.109375" style="244"/>
    <col min="1783" max="1783" width="4" style="244" customWidth="1"/>
    <col min="1784" max="1784" width="69" style="244" customWidth="1"/>
    <col min="1785" max="1785" width="66.5546875" style="244" customWidth="1"/>
    <col min="1786" max="2038" width="9.109375" style="244"/>
    <col min="2039" max="2039" width="4" style="244" customWidth="1"/>
    <col min="2040" max="2040" width="69" style="244" customWidth="1"/>
    <col min="2041" max="2041" width="66.5546875" style="244" customWidth="1"/>
    <col min="2042" max="2294" width="9.109375" style="244"/>
    <col min="2295" max="2295" width="4" style="244" customWidth="1"/>
    <col min="2296" max="2296" width="69" style="244" customWidth="1"/>
    <col min="2297" max="2297" width="66.5546875" style="244" customWidth="1"/>
    <col min="2298" max="2550" width="9.109375" style="244"/>
    <col min="2551" max="2551" width="4" style="244" customWidth="1"/>
    <col min="2552" max="2552" width="69" style="244" customWidth="1"/>
    <col min="2553" max="2553" width="66.5546875" style="244" customWidth="1"/>
    <col min="2554" max="2806" width="9.109375" style="244"/>
    <col min="2807" max="2807" width="4" style="244" customWidth="1"/>
    <col min="2808" max="2808" width="69" style="244" customWidth="1"/>
    <col min="2809" max="2809" width="66.5546875" style="244" customWidth="1"/>
    <col min="2810" max="3062" width="9.109375" style="244"/>
    <col min="3063" max="3063" width="4" style="244" customWidth="1"/>
    <col min="3064" max="3064" width="69" style="244" customWidth="1"/>
    <col min="3065" max="3065" width="66.5546875" style="244" customWidth="1"/>
    <col min="3066" max="3318" width="9.109375" style="244"/>
    <col min="3319" max="3319" width="4" style="244" customWidth="1"/>
    <col min="3320" max="3320" width="69" style="244" customWidth="1"/>
    <col min="3321" max="3321" width="66.5546875" style="244" customWidth="1"/>
    <col min="3322" max="3574" width="9.109375" style="244"/>
    <col min="3575" max="3575" width="4" style="244" customWidth="1"/>
    <col min="3576" max="3576" width="69" style="244" customWidth="1"/>
    <col min="3577" max="3577" width="66.5546875" style="244" customWidth="1"/>
    <col min="3578" max="3830" width="9.109375" style="244"/>
    <col min="3831" max="3831" width="4" style="244" customWidth="1"/>
    <col min="3832" max="3832" width="69" style="244" customWidth="1"/>
    <col min="3833" max="3833" width="66.5546875" style="244" customWidth="1"/>
    <col min="3834" max="4086" width="9.109375" style="244"/>
    <col min="4087" max="4087" width="4" style="244" customWidth="1"/>
    <col min="4088" max="4088" width="69" style="244" customWidth="1"/>
    <col min="4089" max="4089" width="66.5546875" style="244" customWidth="1"/>
    <col min="4090" max="4342" width="9.109375" style="244"/>
    <col min="4343" max="4343" width="4" style="244" customWidth="1"/>
    <col min="4344" max="4344" width="69" style="244" customWidth="1"/>
    <col min="4345" max="4345" width="66.5546875" style="244" customWidth="1"/>
    <col min="4346" max="4598" width="9.109375" style="244"/>
    <col min="4599" max="4599" width="4" style="244" customWidth="1"/>
    <col min="4600" max="4600" width="69" style="244" customWidth="1"/>
    <col min="4601" max="4601" width="66.5546875" style="244" customWidth="1"/>
    <col min="4602" max="4854" width="9.109375" style="244"/>
    <col min="4855" max="4855" width="4" style="244" customWidth="1"/>
    <col min="4856" max="4856" width="69" style="244" customWidth="1"/>
    <col min="4857" max="4857" width="66.5546875" style="244" customWidth="1"/>
    <col min="4858" max="5110" width="9.109375" style="244"/>
    <col min="5111" max="5111" width="4" style="244" customWidth="1"/>
    <col min="5112" max="5112" width="69" style="244" customWidth="1"/>
    <col min="5113" max="5113" width="66.5546875" style="244" customWidth="1"/>
    <col min="5114" max="5366" width="9.109375" style="244"/>
    <col min="5367" max="5367" width="4" style="244" customWidth="1"/>
    <col min="5368" max="5368" width="69" style="244" customWidth="1"/>
    <col min="5369" max="5369" width="66.5546875" style="244" customWidth="1"/>
    <col min="5370" max="5622" width="9.109375" style="244"/>
    <col min="5623" max="5623" width="4" style="244" customWidth="1"/>
    <col min="5624" max="5624" width="69" style="244" customWidth="1"/>
    <col min="5625" max="5625" width="66.5546875" style="244" customWidth="1"/>
    <col min="5626" max="5878" width="9.109375" style="244"/>
    <col min="5879" max="5879" width="4" style="244" customWidth="1"/>
    <col min="5880" max="5880" width="69" style="244" customWidth="1"/>
    <col min="5881" max="5881" width="66.5546875" style="244" customWidth="1"/>
    <col min="5882" max="6134" width="9.109375" style="244"/>
    <col min="6135" max="6135" width="4" style="244" customWidth="1"/>
    <col min="6136" max="6136" width="69" style="244" customWidth="1"/>
    <col min="6137" max="6137" width="66.5546875" style="244" customWidth="1"/>
    <col min="6138" max="6390" width="9.109375" style="244"/>
    <col min="6391" max="6391" width="4" style="244" customWidth="1"/>
    <col min="6392" max="6392" width="69" style="244" customWidth="1"/>
    <col min="6393" max="6393" width="66.5546875" style="244" customWidth="1"/>
    <col min="6394" max="6646" width="9.109375" style="244"/>
    <col min="6647" max="6647" width="4" style="244" customWidth="1"/>
    <col min="6648" max="6648" width="69" style="244" customWidth="1"/>
    <col min="6649" max="6649" width="66.5546875" style="244" customWidth="1"/>
    <col min="6650" max="6902" width="9.109375" style="244"/>
    <col min="6903" max="6903" width="4" style="244" customWidth="1"/>
    <col min="6904" max="6904" width="69" style="244" customWidth="1"/>
    <col min="6905" max="6905" width="66.5546875" style="244" customWidth="1"/>
    <col min="6906" max="7158" width="9.109375" style="244"/>
    <col min="7159" max="7159" width="4" style="244" customWidth="1"/>
    <col min="7160" max="7160" width="69" style="244" customWidth="1"/>
    <col min="7161" max="7161" width="66.5546875" style="244" customWidth="1"/>
    <col min="7162" max="7414" width="9.109375" style="244"/>
    <col min="7415" max="7415" width="4" style="244" customWidth="1"/>
    <col min="7416" max="7416" width="69" style="244" customWidth="1"/>
    <col min="7417" max="7417" width="66.5546875" style="244" customWidth="1"/>
    <col min="7418" max="7670" width="9.109375" style="244"/>
    <col min="7671" max="7671" width="4" style="244" customWidth="1"/>
    <col min="7672" max="7672" width="69" style="244" customWidth="1"/>
    <col min="7673" max="7673" width="66.5546875" style="244" customWidth="1"/>
    <col min="7674" max="7926" width="9.109375" style="244"/>
    <col min="7927" max="7927" width="4" style="244" customWidth="1"/>
    <col min="7928" max="7928" width="69" style="244" customWidth="1"/>
    <col min="7929" max="7929" width="66.5546875" style="244" customWidth="1"/>
    <col min="7930" max="8182" width="9.109375" style="244"/>
    <col min="8183" max="8183" width="4" style="244" customWidth="1"/>
    <col min="8184" max="8184" width="69" style="244" customWidth="1"/>
    <col min="8185" max="8185" width="66.5546875" style="244" customWidth="1"/>
    <col min="8186" max="8438" width="9.109375" style="244"/>
    <col min="8439" max="8439" width="4" style="244" customWidth="1"/>
    <col min="8440" max="8440" width="69" style="244" customWidth="1"/>
    <col min="8441" max="8441" width="66.5546875" style="244" customWidth="1"/>
    <col min="8442" max="8694" width="9.109375" style="244"/>
    <col min="8695" max="8695" width="4" style="244" customWidth="1"/>
    <col min="8696" max="8696" width="69" style="244" customWidth="1"/>
    <col min="8697" max="8697" width="66.5546875" style="244" customWidth="1"/>
    <col min="8698" max="8950" width="9.109375" style="244"/>
    <col min="8951" max="8951" width="4" style="244" customWidth="1"/>
    <col min="8952" max="8952" width="69" style="244" customWidth="1"/>
    <col min="8953" max="8953" width="66.5546875" style="244" customWidth="1"/>
    <col min="8954" max="9206" width="9.109375" style="244"/>
    <col min="9207" max="9207" width="4" style="244" customWidth="1"/>
    <col min="9208" max="9208" width="69" style="244" customWidth="1"/>
    <col min="9209" max="9209" width="66.5546875" style="244" customWidth="1"/>
    <col min="9210" max="9462" width="9.109375" style="244"/>
    <col min="9463" max="9463" width="4" style="244" customWidth="1"/>
    <col min="9464" max="9464" width="69" style="244" customWidth="1"/>
    <col min="9465" max="9465" width="66.5546875" style="244" customWidth="1"/>
    <col min="9466" max="9718" width="9.109375" style="244"/>
    <col min="9719" max="9719" width="4" style="244" customWidth="1"/>
    <col min="9720" max="9720" width="69" style="244" customWidth="1"/>
    <col min="9721" max="9721" width="66.5546875" style="244" customWidth="1"/>
    <col min="9722" max="9974" width="9.109375" style="244"/>
    <col min="9975" max="9975" width="4" style="244" customWidth="1"/>
    <col min="9976" max="9976" width="69" style="244" customWidth="1"/>
    <col min="9977" max="9977" width="66.5546875" style="244" customWidth="1"/>
    <col min="9978" max="10230" width="9.109375" style="244"/>
    <col min="10231" max="10231" width="4" style="244" customWidth="1"/>
    <col min="10232" max="10232" width="69" style="244" customWidth="1"/>
    <col min="10233" max="10233" width="66.5546875" style="244" customWidth="1"/>
    <col min="10234" max="10486" width="9.109375" style="244"/>
    <col min="10487" max="10487" width="4" style="244" customWidth="1"/>
    <col min="10488" max="10488" width="69" style="244" customWidth="1"/>
    <col min="10489" max="10489" width="66.5546875" style="244" customWidth="1"/>
    <col min="10490" max="10742" width="9.109375" style="244"/>
    <col min="10743" max="10743" width="4" style="244" customWidth="1"/>
    <col min="10744" max="10744" width="69" style="244" customWidth="1"/>
    <col min="10745" max="10745" width="66.5546875" style="244" customWidth="1"/>
    <col min="10746" max="10998" width="9.109375" style="244"/>
    <col min="10999" max="10999" width="4" style="244" customWidth="1"/>
    <col min="11000" max="11000" width="69" style="244" customWidth="1"/>
    <col min="11001" max="11001" width="66.5546875" style="244" customWidth="1"/>
    <col min="11002" max="11254" width="9.109375" style="244"/>
    <col min="11255" max="11255" width="4" style="244" customWidth="1"/>
    <col min="11256" max="11256" width="69" style="244" customWidth="1"/>
    <col min="11257" max="11257" width="66.5546875" style="244" customWidth="1"/>
    <col min="11258" max="11510" width="9.109375" style="244"/>
    <col min="11511" max="11511" width="4" style="244" customWidth="1"/>
    <col min="11512" max="11512" width="69" style="244" customWidth="1"/>
    <col min="11513" max="11513" width="66.5546875" style="244" customWidth="1"/>
    <col min="11514" max="11766" width="9.109375" style="244"/>
    <col min="11767" max="11767" width="4" style="244" customWidth="1"/>
    <col min="11768" max="11768" width="69" style="244" customWidth="1"/>
    <col min="11769" max="11769" width="66.5546875" style="244" customWidth="1"/>
    <col min="11770" max="12022" width="9.109375" style="244"/>
    <col min="12023" max="12023" width="4" style="244" customWidth="1"/>
    <col min="12024" max="12024" width="69" style="244" customWidth="1"/>
    <col min="12025" max="12025" width="66.5546875" style="244" customWidth="1"/>
    <col min="12026" max="12278" width="9.109375" style="244"/>
    <col min="12279" max="12279" width="4" style="244" customWidth="1"/>
    <col min="12280" max="12280" width="69" style="244" customWidth="1"/>
    <col min="12281" max="12281" width="66.5546875" style="244" customWidth="1"/>
    <col min="12282" max="12534" width="9.109375" style="244"/>
    <col min="12535" max="12535" width="4" style="244" customWidth="1"/>
    <col min="12536" max="12536" width="69" style="244" customWidth="1"/>
    <col min="12537" max="12537" width="66.5546875" style="244" customWidth="1"/>
    <col min="12538" max="12790" width="9.109375" style="244"/>
    <col min="12791" max="12791" width="4" style="244" customWidth="1"/>
    <col min="12792" max="12792" width="69" style="244" customWidth="1"/>
    <col min="12793" max="12793" width="66.5546875" style="244" customWidth="1"/>
    <col min="12794" max="13046" width="9.109375" style="244"/>
    <col min="13047" max="13047" width="4" style="244" customWidth="1"/>
    <col min="13048" max="13048" width="69" style="244" customWidth="1"/>
    <col min="13049" max="13049" width="66.5546875" style="244" customWidth="1"/>
    <col min="13050" max="13302" width="9.109375" style="244"/>
    <col min="13303" max="13303" width="4" style="244" customWidth="1"/>
    <col min="13304" max="13304" width="69" style="244" customWidth="1"/>
    <col min="13305" max="13305" width="66.5546875" style="244" customWidth="1"/>
    <col min="13306" max="13558" width="9.109375" style="244"/>
    <col min="13559" max="13559" width="4" style="244" customWidth="1"/>
    <col min="13560" max="13560" width="69" style="244" customWidth="1"/>
    <col min="13561" max="13561" width="66.5546875" style="244" customWidth="1"/>
    <col min="13562" max="13814" width="9.109375" style="244"/>
    <col min="13815" max="13815" width="4" style="244" customWidth="1"/>
    <col min="13816" max="13816" width="69" style="244" customWidth="1"/>
    <col min="13817" max="13817" width="66.5546875" style="244" customWidth="1"/>
    <col min="13818" max="14070" width="9.109375" style="244"/>
    <col min="14071" max="14071" width="4" style="244" customWidth="1"/>
    <col min="14072" max="14072" width="69" style="244" customWidth="1"/>
    <col min="14073" max="14073" width="66.5546875" style="244" customWidth="1"/>
    <col min="14074" max="14326" width="9.109375" style="244"/>
    <col min="14327" max="14327" width="4" style="244" customWidth="1"/>
    <col min="14328" max="14328" width="69" style="244" customWidth="1"/>
    <col min="14329" max="14329" width="66.5546875" style="244" customWidth="1"/>
    <col min="14330" max="14582" width="9.109375" style="244"/>
    <col min="14583" max="14583" width="4" style="244" customWidth="1"/>
    <col min="14584" max="14584" width="69" style="244" customWidth="1"/>
    <col min="14585" max="14585" width="66.5546875" style="244" customWidth="1"/>
    <col min="14586" max="14838" width="9.109375" style="244"/>
    <col min="14839" max="14839" width="4" style="244" customWidth="1"/>
    <col min="14840" max="14840" width="69" style="244" customWidth="1"/>
    <col min="14841" max="14841" width="66.5546875" style="244" customWidth="1"/>
    <col min="14842" max="15094" width="9.109375" style="244"/>
    <col min="15095" max="15095" width="4" style="244" customWidth="1"/>
    <col min="15096" max="15096" width="69" style="244" customWidth="1"/>
    <col min="15097" max="15097" width="66.5546875" style="244" customWidth="1"/>
    <col min="15098" max="15350" width="9.109375" style="244"/>
    <col min="15351" max="15351" width="4" style="244" customWidth="1"/>
    <col min="15352" max="15352" width="69" style="244" customWidth="1"/>
    <col min="15353" max="15353" width="66.5546875" style="244" customWidth="1"/>
    <col min="15354" max="15606" width="9.109375" style="244"/>
    <col min="15607" max="15607" width="4" style="244" customWidth="1"/>
    <col min="15608" max="15608" width="69" style="244" customWidth="1"/>
    <col min="15609" max="15609" width="66.5546875" style="244" customWidth="1"/>
    <col min="15610" max="15862" width="9.109375" style="244"/>
    <col min="15863" max="15863" width="4" style="244" customWidth="1"/>
    <col min="15864" max="15864" width="69" style="244" customWidth="1"/>
    <col min="15865" max="15865" width="66.5546875" style="244" customWidth="1"/>
    <col min="15866" max="16118" width="9.109375" style="244"/>
    <col min="16119" max="16119" width="4" style="244" customWidth="1"/>
    <col min="16120" max="16120" width="69" style="244" customWidth="1"/>
    <col min="16121" max="16121" width="66.5546875" style="244" customWidth="1"/>
    <col min="16122" max="16384" width="9.109375" style="244"/>
  </cols>
  <sheetData>
    <row r="1" spans="1:3">
      <c r="C1" s="245" t="s">
        <v>287</v>
      </c>
    </row>
    <row r="2" spans="1:3" ht="19.5" customHeight="1">
      <c r="C2" s="245"/>
    </row>
    <row r="3" spans="1:3">
      <c r="B3" s="495" t="s">
        <v>391</v>
      </c>
      <c r="C3" s="495"/>
    </row>
    <row r="4" spans="1:3" ht="27" customHeight="1">
      <c r="A4" s="246"/>
      <c r="B4" s="503" t="s">
        <v>392</v>
      </c>
      <c r="C4" s="503"/>
    </row>
    <row r="5" spans="1:3" ht="27" customHeight="1">
      <c r="A5" s="247"/>
      <c r="B5" s="504" t="s">
        <v>288</v>
      </c>
      <c r="C5" s="504"/>
    </row>
    <row r="6" spans="1:3" ht="24" customHeight="1">
      <c r="A6" s="508" t="s">
        <v>265</v>
      </c>
      <c r="B6" s="505" t="s">
        <v>281</v>
      </c>
      <c r="C6" s="195" t="s">
        <v>387</v>
      </c>
    </row>
    <row r="7" spans="1:3" ht="24" customHeight="1">
      <c r="A7" s="509"/>
      <c r="B7" s="506"/>
      <c r="C7" s="195" t="s">
        <v>368</v>
      </c>
    </row>
    <row r="8" spans="1:3" ht="20.25" customHeight="1">
      <c r="A8" s="509"/>
      <c r="B8" s="506"/>
      <c r="C8" s="194" t="s">
        <v>386</v>
      </c>
    </row>
    <row r="9" spans="1:3" ht="39.75" customHeight="1">
      <c r="A9" s="509"/>
      <c r="B9" s="506"/>
      <c r="C9" s="195" t="s">
        <v>369</v>
      </c>
    </row>
    <row r="10" spans="1:3" ht="32.25" customHeight="1">
      <c r="A10" s="509"/>
      <c r="B10" s="506"/>
      <c r="C10" s="195" t="s">
        <v>370</v>
      </c>
    </row>
    <row r="11" spans="1:3" ht="34.5" customHeight="1">
      <c r="A11" s="509"/>
      <c r="B11" s="506"/>
      <c r="C11" s="195" t="s">
        <v>366</v>
      </c>
    </row>
    <row r="12" spans="1:3" ht="33.75" customHeight="1">
      <c r="A12" s="509"/>
      <c r="B12" s="506"/>
      <c r="C12" s="195" t="s">
        <v>388</v>
      </c>
    </row>
    <row r="13" spans="1:3" ht="33.75" customHeight="1">
      <c r="A13" s="509"/>
      <c r="B13" s="506"/>
      <c r="C13" s="195" t="s">
        <v>371</v>
      </c>
    </row>
    <row r="14" spans="1:3" ht="20.25" customHeight="1">
      <c r="A14" s="509"/>
      <c r="B14" s="506"/>
      <c r="C14" s="195" t="s">
        <v>389</v>
      </c>
    </row>
    <row r="15" spans="1:3" ht="37.5" customHeight="1">
      <c r="A15" s="510"/>
      <c r="B15" s="507"/>
      <c r="C15" s="195" t="s">
        <v>374</v>
      </c>
    </row>
    <row r="16" spans="1:3" ht="140.4">
      <c r="A16" s="196" t="s">
        <v>266</v>
      </c>
      <c r="B16" s="192" t="s">
        <v>267</v>
      </c>
      <c r="C16" s="194" t="s">
        <v>461</v>
      </c>
    </row>
    <row r="17" spans="1:51">
      <c r="A17" s="196" t="s">
        <v>6</v>
      </c>
      <c r="B17" s="192" t="s">
        <v>268</v>
      </c>
      <c r="C17" s="260" t="s">
        <v>462</v>
      </c>
    </row>
    <row r="18" spans="1:51" ht="24.75" customHeight="1">
      <c r="A18" s="196" t="s">
        <v>7</v>
      </c>
      <c r="B18" s="192" t="s">
        <v>269</v>
      </c>
      <c r="C18" s="261">
        <v>8</v>
      </c>
    </row>
    <row r="19" spans="1:51" ht="46.8">
      <c r="A19" s="196" t="s">
        <v>8</v>
      </c>
      <c r="B19" s="198" t="s">
        <v>270</v>
      </c>
      <c r="C19" s="262">
        <v>0</v>
      </c>
    </row>
    <row r="20" spans="1:51" ht="31.2">
      <c r="A20" s="197" t="s">
        <v>14</v>
      </c>
      <c r="B20" s="193" t="s">
        <v>291</v>
      </c>
      <c r="C20" s="248"/>
    </row>
    <row r="21" spans="1:51" ht="46.8">
      <c r="A21" s="196" t="s">
        <v>271</v>
      </c>
      <c r="B21" s="194" t="s">
        <v>272</v>
      </c>
      <c r="C21" s="194" t="s">
        <v>390</v>
      </c>
    </row>
    <row r="22" spans="1:51" ht="26.25" customHeight="1">
      <c r="A22" s="496" t="s">
        <v>273</v>
      </c>
      <c r="B22" s="499" t="s">
        <v>282</v>
      </c>
      <c r="C22" s="194"/>
    </row>
    <row r="23" spans="1:51">
      <c r="A23" s="497"/>
      <c r="B23" s="500"/>
      <c r="C23" s="194"/>
    </row>
    <row r="24" spans="1:51">
      <c r="A24" s="497"/>
      <c r="B24" s="500"/>
      <c r="C24" s="194"/>
    </row>
    <row r="25" spans="1:51">
      <c r="A25" s="497"/>
      <c r="B25" s="501"/>
      <c r="C25" s="216"/>
    </row>
    <row r="26" spans="1:51">
      <c r="A26" s="498"/>
      <c r="B26" s="194" t="s">
        <v>274</v>
      </c>
      <c r="C26" s="194"/>
    </row>
    <row r="27" spans="1:51">
      <c r="A27" s="249"/>
      <c r="B27" s="250"/>
      <c r="C27" s="251"/>
    </row>
    <row r="28" spans="1:51">
      <c r="A28" s="249"/>
      <c r="B28" s="250"/>
      <c r="C28" s="251"/>
    </row>
    <row r="29" spans="1:51" ht="29.25" customHeight="1">
      <c r="A29" s="511" t="s">
        <v>463</v>
      </c>
      <c r="B29" s="511"/>
      <c r="C29" s="511"/>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row>
    <row r="30" spans="1:51">
      <c r="A30" s="252"/>
      <c r="B30" s="253"/>
      <c r="C30" s="253"/>
    </row>
    <row r="31" spans="1:51">
      <c r="A31" s="252"/>
      <c r="B31" s="502"/>
      <c r="C31" s="502"/>
    </row>
    <row r="32" spans="1:51">
      <c r="A32" s="254" t="s">
        <v>415</v>
      </c>
      <c r="B32" s="255"/>
      <c r="C32" s="256"/>
    </row>
    <row r="33" spans="1:2">
      <c r="A33" s="494" t="s">
        <v>383</v>
      </c>
      <c r="B33" s="494"/>
    </row>
    <row r="34" spans="1:2">
      <c r="A34" s="257"/>
    </row>
    <row r="35" spans="1:2">
      <c r="A35" s="254"/>
    </row>
    <row r="36" spans="1:2">
      <c r="A36" s="259"/>
    </row>
  </sheetData>
  <mergeCells count="10">
    <mergeCell ref="A33:B33"/>
    <mergeCell ref="B3:C3"/>
    <mergeCell ref="A22:A26"/>
    <mergeCell ref="B22:B25"/>
    <mergeCell ref="B31:C31"/>
    <mergeCell ref="B4:C4"/>
    <mergeCell ref="B5:C5"/>
    <mergeCell ref="B6:B15"/>
    <mergeCell ref="A6:A15"/>
    <mergeCell ref="A29:C29"/>
  </mergeCells>
  <pageMargins left="0.98425196850393704" right="0.39370078740157483" top="0.39370078740157483" bottom="0.39370078740157483" header="0" footer="0.31496062992125984"/>
  <pageSetup paperSize="9" scale="57" orientation="landscape" r:id="rId1"/>
  <headerFooter>
    <oddFooter>&amp;C&amp;"Times New Roman,обычный"&amp;8Страница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свод по подпрограммам</vt:lpstr>
      <vt:lpstr>оценка эффективности</vt:lpstr>
      <vt:lpstr>Выполнение работ</vt:lpstr>
      <vt:lpstr>Финансирование таб.3</vt:lpstr>
      <vt:lpstr>Показатели таб.4</vt:lpstr>
      <vt:lpstr>пояснения таб. 5</vt:lpstr>
      <vt:lpstr>'Выполнение работ'!Заголовки_для_печати</vt:lpstr>
      <vt:lpstr>'Показатели таб.4'!Заголовки_для_печати</vt:lpstr>
      <vt:lpstr>'Финансирование таб.3'!Заголовки_для_печати</vt:lpstr>
      <vt:lpstr>'Выполнение работ'!Область_печати</vt:lpstr>
      <vt:lpstr>'Показатели таб.4'!Область_печати</vt:lpstr>
      <vt:lpstr>'пояснения таб. 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2017-09-05T10:48:25Z</cp:lastPrinted>
  <dcterms:created xsi:type="dcterms:W3CDTF">2011-05-17T05:04:33Z</dcterms:created>
  <dcterms:modified xsi:type="dcterms:W3CDTF">2017-10-02T07:22:04Z</dcterms:modified>
</cp:coreProperties>
</file>